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105" windowWidth="7635" windowHeight="10290" activeTab="1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E244" i="1" l="1"/>
  <c r="D244" i="1" l="1"/>
  <c r="B16" i="1" l="1"/>
  <c r="B244" i="1" l="1"/>
  <c r="C244" i="1" l="1"/>
  <c r="C233" i="1"/>
  <c r="D233" i="1"/>
  <c r="E233" i="1"/>
  <c r="F233" i="1"/>
  <c r="G233" i="1"/>
  <c r="C234" i="1"/>
  <c r="D234" i="1"/>
  <c r="E234" i="1"/>
  <c r="F234" i="1"/>
  <c r="G234" i="1"/>
  <c r="C235" i="1"/>
  <c r="D235" i="1"/>
  <c r="E235" i="1"/>
  <c r="F235" i="1"/>
  <c r="G235" i="1"/>
  <c r="B234" i="1"/>
  <c r="B235" i="1"/>
  <c r="B233" i="1"/>
  <c r="G213" i="1"/>
  <c r="F213" i="1"/>
  <c r="E213" i="1"/>
  <c r="D213" i="1"/>
  <c r="C213" i="1"/>
  <c r="B213" i="1"/>
  <c r="G207" i="1"/>
  <c r="F207" i="1"/>
  <c r="E207" i="1"/>
  <c r="D207" i="1"/>
  <c r="C207" i="1"/>
  <c r="B207" i="1"/>
  <c r="G194" i="1"/>
  <c r="F194" i="1"/>
  <c r="E194" i="1"/>
  <c r="D194" i="1"/>
  <c r="C194" i="1"/>
  <c r="B194" i="1"/>
  <c r="G188" i="1"/>
  <c r="F188" i="1"/>
  <c r="E188" i="1"/>
  <c r="D188" i="1"/>
  <c r="C188" i="1"/>
  <c r="B188" i="1"/>
  <c r="G175" i="1"/>
  <c r="F175" i="1"/>
  <c r="E175" i="1"/>
  <c r="D175" i="1"/>
  <c r="C175" i="1"/>
  <c r="B175" i="1"/>
  <c r="G169" i="1"/>
  <c r="F169" i="1"/>
  <c r="E169" i="1"/>
  <c r="D169" i="1"/>
  <c r="C169" i="1"/>
  <c r="B169" i="1"/>
  <c r="G152" i="1"/>
  <c r="F152" i="1"/>
  <c r="E152" i="1"/>
  <c r="D152" i="1"/>
  <c r="C152" i="1"/>
  <c r="B152" i="1"/>
  <c r="G146" i="1"/>
  <c r="F146" i="1"/>
  <c r="E146" i="1"/>
  <c r="D146" i="1"/>
  <c r="B146" i="1"/>
  <c r="G134" i="1"/>
  <c r="F134" i="1"/>
  <c r="E134" i="1"/>
  <c r="D134" i="1"/>
  <c r="C134" i="1"/>
  <c r="B134" i="1"/>
  <c r="G128" i="1"/>
  <c r="F128" i="1"/>
  <c r="E128" i="1"/>
  <c r="D128" i="1"/>
  <c r="C128" i="1"/>
  <c r="B128" i="1"/>
  <c r="G115" i="1"/>
  <c r="F115" i="1"/>
  <c r="E115" i="1"/>
  <c r="D115" i="1"/>
  <c r="C115" i="1"/>
  <c r="B115" i="1"/>
  <c r="G109" i="1"/>
  <c r="F109" i="1"/>
  <c r="E109" i="1"/>
  <c r="D109" i="1"/>
  <c r="C109" i="1"/>
  <c r="B109" i="1"/>
  <c r="G96" i="1"/>
  <c r="F96" i="1"/>
  <c r="E96" i="1"/>
  <c r="D96" i="1"/>
  <c r="C96" i="1"/>
  <c r="B96" i="1"/>
  <c r="G90" i="1"/>
  <c r="F90" i="1"/>
  <c r="E90" i="1"/>
  <c r="D90" i="1"/>
  <c r="C90" i="1"/>
  <c r="B90" i="1"/>
  <c r="G77" i="1"/>
  <c r="F77" i="1"/>
  <c r="E77" i="1"/>
  <c r="D77" i="1"/>
  <c r="C77" i="1"/>
  <c r="B77" i="1"/>
  <c r="G71" i="1"/>
  <c r="F71" i="1"/>
  <c r="E71" i="1"/>
  <c r="D71" i="1"/>
  <c r="C71" i="1"/>
  <c r="B71" i="1"/>
  <c r="G57" i="1"/>
  <c r="F57" i="1"/>
  <c r="E57" i="1"/>
  <c r="D57" i="1"/>
  <c r="C57" i="1"/>
  <c r="B57" i="1"/>
  <c r="G51" i="1"/>
  <c r="F51" i="1"/>
  <c r="E51" i="1"/>
  <c r="D51" i="1"/>
  <c r="C51" i="1"/>
  <c r="B51" i="1"/>
  <c r="G37" i="1"/>
  <c r="F37" i="1"/>
  <c r="E37" i="1"/>
  <c r="D37" i="1"/>
  <c r="C37" i="1"/>
  <c r="B37" i="1"/>
  <c r="G31" i="1"/>
  <c r="F31" i="1"/>
  <c r="E31" i="1"/>
  <c r="D31" i="1"/>
  <c r="C31" i="1"/>
  <c r="B31" i="1"/>
  <c r="E101" i="1" l="1"/>
  <c r="F21" i="2" s="1"/>
  <c r="G101" i="1"/>
  <c r="H21" i="2" s="1"/>
  <c r="C120" i="1"/>
  <c r="D22" i="2" s="1"/>
  <c r="E120" i="1"/>
  <c r="F22" i="2" s="1"/>
  <c r="G120" i="1"/>
  <c r="H22" i="2" s="1"/>
  <c r="E138" i="1"/>
  <c r="F23" i="2" s="1"/>
  <c r="G138" i="1"/>
  <c r="H23" i="2" s="1"/>
  <c r="D161" i="1"/>
  <c r="E24" i="2" s="1"/>
  <c r="F161" i="1"/>
  <c r="G24" i="2" s="1"/>
  <c r="D180" i="1"/>
  <c r="E25" i="2" s="1"/>
  <c r="F180" i="1"/>
  <c r="G25" i="2" s="1"/>
  <c r="D199" i="1"/>
  <c r="E26" i="2" s="1"/>
  <c r="F199" i="1"/>
  <c r="G26" i="2" s="1"/>
  <c r="D218" i="1"/>
  <c r="E28" i="2" s="1"/>
  <c r="F218" i="1"/>
  <c r="G28" i="2" s="1"/>
  <c r="D101" i="1"/>
  <c r="E21" i="2" s="1"/>
  <c r="F101" i="1"/>
  <c r="G21" i="2" s="1"/>
  <c r="B120" i="1"/>
  <c r="C22" i="2" s="1"/>
  <c r="D120" i="1"/>
  <c r="E22" i="2" s="1"/>
  <c r="F120" i="1"/>
  <c r="G22" i="2" s="1"/>
  <c r="D138" i="1"/>
  <c r="E23" i="2" s="1"/>
  <c r="F138" i="1"/>
  <c r="G23" i="2" s="1"/>
  <c r="E161" i="1"/>
  <c r="F24" i="2" s="1"/>
  <c r="G161" i="1"/>
  <c r="H24" i="2" s="1"/>
  <c r="E180" i="1"/>
  <c r="F25" i="2" s="1"/>
  <c r="G180" i="1"/>
  <c r="H25" i="2" s="1"/>
  <c r="E199" i="1"/>
  <c r="F26" i="2" s="1"/>
  <c r="G199" i="1"/>
  <c r="H26" i="2" s="1"/>
  <c r="E218" i="1"/>
  <c r="F28" i="2" s="1"/>
  <c r="G218" i="1"/>
  <c r="H28" i="2" s="1"/>
  <c r="C218" i="1"/>
  <c r="D28" i="2" s="1"/>
  <c r="B218" i="1"/>
  <c r="C28" i="2" s="1"/>
  <c r="C199" i="1"/>
  <c r="D26" i="2" s="1"/>
  <c r="B199" i="1"/>
  <c r="C26" i="2" s="1"/>
  <c r="C180" i="1"/>
  <c r="D25" i="2" s="1"/>
  <c r="B180" i="1"/>
  <c r="C25" i="2" s="1"/>
  <c r="C146" i="1"/>
  <c r="C161" i="1" s="1"/>
  <c r="D24" i="2" s="1"/>
  <c r="B161" i="1"/>
  <c r="C24" i="2" s="1"/>
  <c r="C138" i="1"/>
  <c r="D23" i="2" s="1"/>
  <c r="B138" i="1"/>
  <c r="C23" i="2" s="1"/>
  <c r="C101" i="1"/>
  <c r="D21" i="2" s="1"/>
  <c r="B101" i="1"/>
  <c r="C21" i="2" s="1"/>
  <c r="D63" i="1"/>
  <c r="E19" i="2" s="1"/>
  <c r="B82" i="1"/>
  <c r="C20" i="2" s="1"/>
  <c r="F82" i="1"/>
  <c r="G20" i="2" s="1"/>
  <c r="B63" i="1"/>
  <c r="C19" i="2" s="1"/>
  <c r="F63" i="1"/>
  <c r="G19" i="2" s="1"/>
  <c r="D82" i="1"/>
  <c r="E20" i="2" s="1"/>
  <c r="C63" i="1"/>
  <c r="D19" i="2" s="1"/>
  <c r="E63" i="1"/>
  <c r="F19" i="2" s="1"/>
  <c r="G63" i="1"/>
  <c r="H19" i="2" s="1"/>
  <c r="C82" i="1"/>
  <c r="D20" i="2" s="1"/>
  <c r="E82" i="1"/>
  <c r="F20" i="2" s="1"/>
  <c r="G82" i="1"/>
  <c r="H20" i="2" s="1"/>
  <c r="B43" i="1"/>
  <c r="C16" i="2" s="1"/>
  <c r="D43" i="1"/>
  <c r="E16" i="2" s="1"/>
  <c r="F43" i="1"/>
  <c r="G16" i="2" s="1"/>
  <c r="C43" i="1"/>
  <c r="D16" i="2" s="1"/>
  <c r="E43" i="1"/>
  <c r="F16" i="2" s="1"/>
  <c r="G43" i="1"/>
  <c r="H16" i="2" s="1"/>
  <c r="G231" i="1"/>
  <c r="F231" i="1"/>
  <c r="E231" i="1"/>
  <c r="D231" i="1"/>
  <c r="C231" i="1"/>
  <c r="B231" i="1"/>
  <c r="B237" i="1"/>
  <c r="C18" i="2" l="1"/>
  <c r="H18" i="2"/>
  <c r="G18" i="2"/>
  <c r="F18" i="2"/>
  <c r="D18" i="2"/>
  <c r="E18" i="2"/>
  <c r="B242" i="1"/>
  <c r="C16" i="1"/>
  <c r="C237" i="1" s="1"/>
  <c r="C242" i="1" s="1"/>
  <c r="D16" i="1"/>
  <c r="D237" i="1" s="1"/>
  <c r="D242" i="1" s="1"/>
  <c r="E16" i="1"/>
  <c r="E237" i="1" s="1"/>
  <c r="E242" i="1" s="1"/>
  <c r="F16" i="1"/>
  <c r="F237" i="1" s="1"/>
  <c r="F242" i="1" s="1"/>
  <c r="G16" i="1"/>
  <c r="G237" i="1" s="1"/>
  <c r="G242" i="1" s="1"/>
  <c r="C10" i="1"/>
  <c r="D10" i="1"/>
  <c r="E10" i="1"/>
  <c r="F10" i="1"/>
  <c r="G10" i="1"/>
  <c r="B10" i="1"/>
  <c r="B23" i="1" s="1"/>
  <c r="C15" i="2" s="1"/>
  <c r="C14" i="2" s="1"/>
  <c r="C29" i="2" l="1"/>
  <c r="G23" i="1"/>
  <c r="H15" i="2" s="1"/>
  <c r="H14" i="2" s="1"/>
  <c r="H29" i="2" s="1"/>
  <c r="D23" i="1"/>
  <c r="E15" i="2" s="1"/>
  <c r="E14" i="2" s="1"/>
  <c r="E29" i="2" s="1"/>
  <c r="E23" i="1"/>
  <c r="F15" i="2" s="1"/>
  <c r="F14" i="2" s="1"/>
  <c r="F29" i="2" s="1"/>
  <c r="C23" i="1"/>
  <c r="D15" i="2" s="1"/>
  <c r="D14" i="2" s="1"/>
  <c r="D29" i="2" s="1"/>
  <c r="F23" i="1"/>
  <c r="G15" i="2" s="1"/>
  <c r="G14" i="2" s="1"/>
  <c r="G29" i="2" s="1"/>
</calcChain>
</file>

<file path=xl/sharedStrings.xml><?xml version="1.0" encoding="utf-8"?>
<sst xmlns="http://schemas.openxmlformats.org/spreadsheetml/2006/main" count="394" uniqueCount="93">
  <si>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</si>
  <si>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</si>
  <si>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</si>
  <si>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</si>
  <si>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</si>
  <si>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</si>
  <si>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</si>
  <si>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</si>
  <si>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</si>
  <si>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</si>
  <si>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</si>
  <si>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</si>
  <si>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</si>
  <si>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</si>
  <si>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</si>
  <si>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</si>
  <si>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</si>
  <si>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</si>
  <si>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</si>
  <si>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</si>
  <si>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</si>
  <si>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</si>
  <si>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</si>
  <si>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</si>
  <si>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</si>
  <si>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Бюджетна програма „Опазване на недвижимото културно наследство”</t>
  </si>
  <si>
    <t>Бюджетна програма „Опазване и представяне на движимото културно наследство и визуалните изкуства”</t>
  </si>
  <si>
    <t>1800.01.00</t>
  </si>
  <si>
    <t>1800.01.01</t>
  </si>
  <si>
    <t>1800.01.02</t>
  </si>
  <si>
    <t>Политика в областта на опазване на движимото и недвижимото културно наследство</t>
  </si>
  <si>
    <t>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</si>
  <si>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</si>
  <si>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</si>
  <si>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</si>
  <si>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</si>
  <si>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</si>
  <si>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</si>
  <si>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</si>
  <si>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</si>
  <si>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</si>
  <si>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</si>
  <si>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</si>
  <si>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</si>
  <si>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</si>
  <si>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</si>
  <si>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</si>
  <si>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</si>
  <si>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</si>
  <si>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</si>
  <si>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Консервационно-реставрационни работи за създаване и опазване на културните ценности - Закон за културното наследство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</si>
  <si>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</si>
  <si>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Разходи за членски внос и участие в нетърговски организации и дейности в областта на недвижимото културно наследство</t>
  </si>
  <si>
    <t>1800.01.01 Бюджетна програма  „Опазване на недвижимото културно наследство“</t>
  </si>
  <si>
    <t>1800.01.02 Бюджетна програма  „Опазване и представяне на движимото културно наследство и визуалните изкуства“</t>
  </si>
  <si>
    <t>Разходи за членски внос и участие в нетърговски организации и дейности в областта на движимото културно наследство</t>
  </si>
  <si>
    <t xml:space="preserve">1800.02.01 Бюджетна програма  „Национален фонд "Култура“      </t>
  </si>
  <si>
    <t>Разходи за членски внос и участие в нетърговски организации и дейности</t>
  </si>
  <si>
    <t>Разходи за членски внос и участие в нетърговски организации и дейности в областта на филмовото изкуство</t>
  </si>
  <si>
    <t>1800.02.03 Бюджетна програма  „Сценични изкуства“</t>
  </si>
  <si>
    <t>Разходи за членски внос и участие в нетърговски организации и дейности в областта на сценичните изкуства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</si>
  <si>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</si>
  <si>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</si>
  <si>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</si>
  <si>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</si>
  <si>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</si>
  <si>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</si>
  <si>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</si>
  <si>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</si>
  <si>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</si>
  <si>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</t>
  </si>
  <si>
    <t>Награди за особени заслуги към българската държава и нацията</t>
  </si>
  <si>
    <t>Програма "Българските библиотеки - съвременни центрове за четене и информираност"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</si>
  <si>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</si>
  <si>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</si>
  <si>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копродукции с българско участие на основание ЗФИ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</si>
  <si>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</si>
  <si>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Субсидии и други разходи за фестивали, конкурси, събития и чествания</t>
  </si>
  <si>
    <t>Субсидии за творчески проекти и други разходи в областта на литературното наследство на основание ЗЗРК</t>
  </si>
  <si>
    <t>1800.02.02 Бюджетна програма „Филмово изкуство“</t>
  </si>
  <si>
    <t>Закон 2019</t>
  </si>
  <si>
    <t>Уточнен план 2019 г.</t>
  </si>
  <si>
    <t>31 март 2019 г.</t>
  </si>
  <si>
    <t>30 юни 2019 г.</t>
  </si>
  <si>
    <t>30 септември 2019 г.</t>
  </si>
  <si>
    <t>31 декември 2019 г.</t>
  </si>
  <si>
    <t>* Класификационен код съгласно Решение № 733 на Министерския съвет от 2018 г.</t>
  </si>
  <si>
    <t>Отчетът се попълва за всяка бюджетна програма поотделно, като заедно с наименованието й се посочва и класификационният й код съгласно РМС № 733 от 2018 г.</t>
  </si>
  <si>
    <t>Стипендии - ПМС № 328/2017 г.</t>
  </si>
  <si>
    <t xml:space="preserve">Награден фонд за участиe в конкурс за млади изпълнители на оркестрови инструменти "Добрин Петков" - гр. Пловдив </t>
  </si>
  <si>
    <t>на МИНИСТЕРСТВО НА КУЛТУРАТА  към 30.06.2019 г.</t>
  </si>
  <si>
    <t>към 30.06.2019 г.</t>
  </si>
  <si>
    <t>Събития за популяризирането на съвременно европейско изкуство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</si>
</sst>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л_в_-;\-* #,##0.00\ _л_в_-;_-* &quot;-&quot;??\ _л_в_-;_-@_-"/>
    <numFmt numFmtId="164" formatCode="_(* #,##0_);_(* \(#,##0\);_(* &quot;-&quot;_);_(@_)"/>
    <numFmt numFmtId="165" formatCode="_-* #&quot; &quot;##0.00\ _ë_â_-;\-* #&quot; &quot;##0.00\ _ë_â_-;_-* &quot;-&quot;??\ _ë_â_-;_-@_-"/>
    <numFmt numFmtId="166" formatCode="_-* #,##0.00\ _ë_â_-;\-* #,##0.00\ _ë_â_-;_-* &quot;-&quot;??\ _ë_â_-;_-@_-"/>
  </numFmts>
  <fonts count="45">
    <font>
      <sz val="10"/>
      <color theme="1"/>
      <name val="Times New Roman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bar"/>
      <charset val="204"/>
    </font>
    <font>
      <sz val="11"/>
      <color indexed="8"/>
      <name val="Arial"/>
      <family val="2"/>
      <charset val="204"/>
    </font>
    <font>
      <u/>
      <sz val="10"/>
      <color theme="10"/>
      <name val="Hebar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sz val="10"/>
      <name val="Arial"/>
      <charset val="204"/>
    </font>
    <font>
      <sz val="10"/>
      <name val="Arial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5">
    <xf numFmtId="0" fontId="0" fillId="0" borderId="0"/>
    <xf numFmtId="0" fontId="15" fillId="0" borderId="0"/>
    <xf numFmtId="0" fontId="14" fillId="0" borderId="0"/>
    <xf numFmtId="0" fontId="16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1" fillId="4" borderId="0" applyNumberFormat="0" applyBorder="0" applyAlignment="0" applyProtection="0"/>
    <xf numFmtId="0" fontId="22" fillId="21" borderId="11" applyNumberFormat="0" applyAlignment="0" applyProtection="0"/>
    <xf numFmtId="0" fontId="23" fillId="22" borderId="1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9" fillId="8" borderId="11" applyNumberFormat="0" applyAlignment="0" applyProtection="0"/>
    <xf numFmtId="0" fontId="30" fillId="0" borderId="16" applyNumberFormat="0" applyFill="0" applyAlignment="0" applyProtection="0"/>
    <xf numFmtId="0" fontId="31" fillId="23" borderId="0" applyNumberFormat="0" applyBorder="0" applyAlignment="0" applyProtection="0"/>
    <xf numFmtId="0" fontId="16" fillId="0" borderId="0"/>
    <xf numFmtId="0" fontId="16" fillId="0" borderId="0"/>
    <xf numFmtId="0" fontId="37" fillId="0" borderId="0"/>
    <xf numFmtId="0" fontId="39" fillId="0" borderId="0"/>
    <xf numFmtId="0" fontId="18" fillId="0" borderId="0"/>
    <xf numFmtId="0" fontId="19" fillId="0" borderId="0"/>
    <xf numFmtId="0" fontId="5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24" borderId="17" applyNumberFormat="0" applyFont="0" applyAlignment="0" applyProtection="0"/>
    <xf numFmtId="0" fontId="32" fillId="21" borderId="18" applyNumberFormat="0" applyAlignment="0" applyProtection="0"/>
    <xf numFmtId="9" fontId="16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5" fillId="0" borderId="0"/>
    <xf numFmtId="43" fontId="40" fillId="0" borderId="0" applyFont="0" applyFill="0" applyBorder="0" applyAlignment="0" applyProtection="0"/>
    <xf numFmtId="0" fontId="40" fillId="0" borderId="0"/>
    <xf numFmtId="0" fontId="16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164" fontId="42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/>
    <xf numFmtId="0" fontId="16" fillId="0" borderId="0"/>
    <xf numFmtId="0" fontId="18" fillId="0" borderId="0"/>
    <xf numFmtId="0" fontId="4" fillId="0" borderId="0"/>
    <xf numFmtId="0" fontId="41" fillId="0" borderId="0"/>
    <xf numFmtId="0" fontId="41" fillId="24" borderId="17" applyNumberFormat="0" applyFont="0" applyAlignment="0" applyProtection="0"/>
    <xf numFmtId="164" fontId="16" fillId="0" borderId="0" applyFont="0" applyFill="0" applyBorder="0" applyAlignment="0" applyProtection="0"/>
    <xf numFmtId="0" fontId="16" fillId="0" borderId="0"/>
    <xf numFmtId="0" fontId="3" fillId="0" borderId="0"/>
    <xf numFmtId="0" fontId="16" fillId="0" borderId="0"/>
    <xf numFmtId="0" fontId="2" fillId="0" borderId="0"/>
    <xf numFmtId="0" fontId="16" fillId="0" borderId="0"/>
    <xf numFmtId="0" fontId="1" fillId="0" borderId="0"/>
  </cellStyleXfs>
  <cellXfs count="62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 indent="15"/>
    </xf>
    <xf numFmtId="0" fontId="7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horizontal="left" vertical="center" wrapText="1" indent="1"/>
    </xf>
    <xf numFmtId="3" fontId="0" fillId="0" borderId="0" xfId="0" applyNumberFormat="1"/>
    <xf numFmtId="3" fontId="7" fillId="0" borderId="5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3" fontId="7" fillId="0" borderId="6" xfId="0" quotePrefix="1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vertical="center" wrapText="1"/>
    </xf>
    <xf numFmtId="3" fontId="7" fillId="2" borderId="6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3" fontId="11" fillId="0" borderId="0" xfId="0" applyNumberFormat="1" applyFont="1" applyAlignment="1">
      <alignment vertical="center"/>
    </xf>
    <xf numFmtId="3" fontId="7" fillId="0" borderId="6" xfId="0" applyNumberFormat="1" applyFont="1" applyBorder="1" applyAlignment="1">
      <alignment horizontal="right" vertical="center" wrapText="1"/>
    </xf>
    <xf numFmtId="3" fontId="6" fillId="25" borderId="6" xfId="0" applyNumberFormat="1" applyFont="1" applyFill="1" applyBorder="1" applyAlignment="1">
      <alignment horizontal="right" vertical="center" wrapText="1"/>
    </xf>
    <xf numFmtId="3" fontId="44" fillId="0" borderId="4" xfId="0" applyNumberFormat="1" applyFont="1" applyBorder="1" applyAlignment="1">
      <alignment vertical="center" wrapText="1"/>
    </xf>
    <xf numFmtId="0" fontId="13" fillId="0" borderId="0" xfId="0" applyFont="1" applyAlignment="1">
      <alignment horizontal="left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quotePrefix="1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left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8" xfId="0" quotePrefix="1" applyNumberFormat="1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justify" vertical="center" wrapText="1"/>
    </xf>
    <xf numFmtId="3" fontId="10" fillId="0" borderId="2" xfId="0" applyNumberFormat="1" applyFont="1" applyBorder="1" applyAlignment="1">
      <alignment horizontal="justify" vertical="center" wrapText="1"/>
    </xf>
    <xf numFmtId="3" fontId="10" fillId="0" borderId="3" xfId="0" applyNumberFormat="1" applyFont="1" applyBorder="1" applyAlignment="1">
      <alignment horizontal="justify" vertical="center" wrapText="1"/>
    </xf>
    <xf numFmtId="0" fontId="13" fillId="0" borderId="0" xfId="0" quotePrefix="1" applyFont="1" applyAlignment="1">
      <alignment horizontal="left" wrapText="1"/>
    </xf>
  </cellXfs>
  <cellStyles count="85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 [0] 2" xfId="31"/>
    <cellStyle name="Comma [0] 3" xfId="32"/>
    <cellStyle name="Comma [0] 4" xfId="69"/>
    <cellStyle name="Comma [0] 4 2" xfId="78"/>
    <cellStyle name="Comma 2" xfId="63"/>
    <cellStyle name="Comma 2 2" xfId="70"/>
    <cellStyle name="Comma 3" xfId="33"/>
    <cellStyle name="Comma 4" xfId="66"/>
    <cellStyle name="Comma 5" xfId="67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Hyperlink 2 2" xfId="71"/>
    <cellStyle name="Hyperlink 3" xfId="41"/>
    <cellStyle name="Input 2" xfId="42"/>
    <cellStyle name="Linked Cell 2" xfId="43"/>
    <cellStyle name="Neutral 2" xfId="44"/>
    <cellStyle name="Normal" xfId="0" builtinId="0"/>
    <cellStyle name="Normal 10" xfId="72"/>
    <cellStyle name="Normal 10 2" xfId="79"/>
    <cellStyle name="Normal 11" xfId="68"/>
    <cellStyle name="Normal 2" xfId="2"/>
    <cellStyle name="Normal 2 2" xfId="45"/>
    <cellStyle name="Normal 3" xfId="1"/>
    <cellStyle name="Normal 3 2" xfId="47"/>
    <cellStyle name="Normal 3 2 2" xfId="48"/>
    <cellStyle name="Normal 3 3" xfId="49"/>
    <cellStyle name="Normal 3 3 2" xfId="73"/>
    <cellStyle name="Normal 3 4" xfId="46"/>
    <cellStyle name="Normal 3 4 2" xfId="74"/>
    <cellStyle name="Normal 3 5" xfId="62"/>
    <cellStyle name="Normal 3_ОЗ3" xfId="83"/>
    <cellStyle name="Normal 4" xfId="50"/>
    <cellStyle name="Normal 4 2" xfId="51"/>
    <cellStyle name="Normal 4 2 2" xfId="75"/>
    <cellStyle name="Normal 4 2 3" xfId="80"/>
    <cellStyle name="Normal 4 2 4" xfId="82"/>
    <cellStyle name="Normal 4 2 5" xfId="84"/>
    <cellStyle name="Normal 4 3" xfId="65"/>
    <cellStyle name="Normal 5" xfId="52"/>
    <cellStyle name="Normal 6" xfId="53"/>
    <cellStyle name="Normal 6 2" xfId="54"/>
    <cellStyle name="Normal 7" xfId="55"/>
    <cellStyle name="Normal 8" xfId="3"/>
    <cellStyle name="Normal 9" xfId="64"/>
    <cellStyle name="Normal 9 2" xfId="76"/>
    <cellStyle name="Normal 9 3" xfId="81"/>
    <cellStyle name="Note 2" xfId="56"/>
    <cellStyle name="Note 2 2" xfId="77"/>
    <cellStyle name="Output 2" xfId="57"/>
    <cellStyle name="Percent 2" xfId="58"/>
    <cellStyle name="Title 2" xfId="59"/>
    <cellStyle name="Total 2" xfId="60"/>
    <cellStyle name="Warning Text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3"/>
  <sheetViews>
    <sheetView topLeftCell="A10" zoomScale="115" zoomScaleNormal="115" workbookViewId="0">
      <selection activeCell="F14" sqref="F14"/>
    </sheetView>
  </sheetViews>
  <sheetFormatPr defaultRowHeight="12.75"/>
  <cols>
    <col min="1" max="1" width="15" customWidth="1"/>
    <col min="2" max="2" width="40" customWidth="1"/>
    <col min="3" max="3" width="12.83203125" customWidth="1"/>
    <col min="4" max="4" width="13.33203125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>
      <c r="A3" s="39" t="s">
        <v>15</v>
      </c>
      <c r="B3" s="39"/>
      <c r="C3" s="39"/>
      <c r="D3" s="39"/>
      <c r="E3" s="39"/>
      <c r="F3" s="39"/>
      <c r="G3" s="39"/>
      <c r="H3" s="39"/>
    </row>
    <row r="4" spans="1:8" ht="15.75">
      <c r="A4" s="40" t="s">
        <v>90</v>
      </c>
      <c r="B4" s="40"/>
      <c r="C4" s="40"/>
      <c r="D4" s="40"/>
      <c r="E4" s="40"/>
      <c r="F4" s="40"/>
      <c r="G4" s="40"/>
      <c r="H4" s="40"/>
    </row>
    <row r="5" spans="1:8">
      <c r="A5" s="41" t="s">
        <v>23</v>
      </c>
      <c r="B5" s="42"/>
      <c r="C5" s="42"/>
      <c r="D5" s="42"/>
      <c r="E5" s="42"/>
      <c r="F5" s="42"/>
      <c r="G5" s="42"/>
      <c r="H5" s="42"/>
    </row>
    <row r="6" spans="1:8" ht="15.75">
      <c r="A6" s="4"/>
    </row>
    <row r="7" spans="1:8" ht="15.75">
      <c r="A7" s="40" t="s">
        <v>16</v>
      </c>
      <c r="B7" s="40"/>
      <c r="C7" s="40"/>
      <c r="D7" s="40"/>
      <c r="E7" s="40"/>
      <c r="F7" s="40"/>
      <c r="G7" s="40"/>
      <c r="H7" s="40"/>
    </row>
    <row r="8" spans="1:8" ht="15.75">
      <c r="A8" s="40" t="s">
        <v>91</v>
      </c>
      <c r="B8" s="40"/>
      <c r="C8" s="40"/>
      <c r="D8" s="40"/>
      <c r="E8" s="40"/>
      <c r="F8" s="40"/>
      <c r="G8" s="40"/>
      <c r="H8" s="40"/>
    </row>
    <row r="9" spans="1:8">
      <c r="A9" s="42" t="s">
        <v>24</v>
      </c>
      <c r="B9" s="42"/>
      <c r="C9" s="42"/>
      <c r="D9" s="42"/>
      <c r="E9" s="42"/>
      <c r="F9" s="42"/>
      <c r="G9" s="42"/>
      <c r="H9" s="42"/>
    </row>
    <row r="10" spans="1:8" ht="13.5" thickBot="1">
      <c r="A10" s="5" t="s">
        <v>3</v>
      </c>
      <c r="H10" s="14" t="s">
        <v>3</v>
      </c>
    </row>
    <row r="11" spans="1:8" ht="12.75" customHeight="1">
      <c r="A11" s="36" t="s">
        <v>17</v>
      </c>
      <c r="B11" s="36" t="s">
        <v>18</v>
      </c>
      <c r="C11" s="36" t="s">
        <v>80</v>
      </c>
      <c r="D11" s="43" t="s">
        <v>81</v>
      </c>
      <c r="E11" s="6" t="s">
        <v>4</v>
      </c>
      <c r="F11" s="6" t="s">
        <v>4</v>
      </c>
      <c r="G11" s="6" t="s">
        <v>4</v>
      </c>
      <c r="H11" s="6" t="s">
        <v>4</v>
      </c>
    </row>
    <row r="12" spans="1:8">
      <c r="A12" s="37"/>
      <c r="B12" s="37"/>
      <c r="C12" s="37"/>
      <c r="D12" s="44"/>
      <c r="E12" s="2" t="s">
        <v>5</v>
      </c>
      <c r="F12" s="2" t="s">
        <v>5</v>
      </c>
      <c r="G12" s="2" t="s">
        <v>5</v>
      </c>
      <c r="H12" s="2" t="s">
        <v>5</v>
      </c>
    </row>
    <row r="13" spans="1:8" ht="26.25" thickBot="1">
      <c r="A13" s="38"/>
      <c r="B13" s="38"/>
      <c r="C13" s="38"/>
      <c r="D13" s="45"/>
      <c r="E13" s="13" t="s">
        <v>82</v>
      </c>
      <c r="F13" s="3" t="s">
        <v>83</v>
      </c>
      <c r="G13" s="3" t="s">
        <v>84</v>
      </c>
      <c r="H13" s="3" t="s">
        <v>85</v>
      </c>
    </row>
    <row r="14" spans="1:8" ht="39" thickBot="1">
      <c r="A14" s="10" t="s">
        <v>27</v>
      </c>
      <c r="B14" s="7" t="s">
        <v>30</v>
      </c>
      <c r="C14" s="32">
        <f>+C15+C16</f>
        <v>20888800</v>
      </c>
      <c r="D14" s="32">
        <f t="shared" ref="D14:H14" si="0">+D15+D16</f>
        <v>20888800</v>
      </c>
      <c r="E14" s="32">
        <f t="shared" si="0"/>
        <v>3479556</v>
      </c>
      <c r="F14" s="32">
        <f t="shared" si="0"/>
        <v>7256063</v>
      </c>
      <c r="G14" s="32">
        <f t="shared" si="0"/>
        <v>0</v>
      </c>
      <c r="H14" s="32">
        <f t="shared" si="0"/>
        <v>0</v>
      </c>
    </row>
    <row r="15" spans="1:8" ht="26.25" thickBot="1">
      <c r="A15" s="11" t="s">
        <v>28</v>
      </c>
      <c r="B15" s="8" t="s">
        <v>25</v>
      </c>
      <c r="C15" s="17">
        <f>+Прог!B23</f>
        <v>6558900</v>
      </c>
      <c r="D15" s="17">
        <f>+Прог!C23</f>
        <v>6558900</v>
      </c>
      <c r="E15" s="17">
        <f>+Прог!D23</f>
        <v>380965</v>
      </c>
      <c r="F15" s="17">
        <f>+Прог!E23</f>
        <v>811698</v>
      </c>
      <c r="G15" s="17">
        <f>+Прог!F23</f>
        <v>0</v>
      </c>
      <c r="H15" s="17">
        <f>+Прог!G23</f>
        <v>0</v>
      </c>
    </row>
    <row r="16" spans="1:8" ht="39" thickBot="1">
      <c r="A16" s="11" t="s">
        <v>29</v>
      </c>
      <c r="B16" s="8" t="s">
        <v>26</v>
      </c>
      <c r="C16" s="17">
        <f>+Прог!B43</f>
        <v>14329900</v>
      </c>
      <c r="D16" s="17">
        <f>+Прог!C43</f>
        <v>14329900</v>
      </c>
      <c r="E16" s="17">
        <f>+Прог!D43</f>
        <v>3098591</v>
      </c>
      <c r="F16" s="17">
        <f>+Прог!E43</f>
        <v>6444365</v>
      </c>
      <c r="G16" s="17">
        <f>+Прог!F43</f>
        <v>0</v>
      </c>
      <c r="H16" s="17">
        <f>+Прог!G43</f>
        <v>0</v>
      </c>
    </row>
    <row r="17" spans="1:8" ht="13.5" thickBot="1">
      <c r="A17" s="12"/>
      <c r="B17" s="9"/>
      <c r="C17" s="17"/>
      <c r="D17" s="17"/>
      <c r="E17" s="17"/>
      <c r="F17" s="17"/>
      <c r="G17" s="17"/>
      <c r="H17" s="17"/>
    </row>
    <row r="18" spans="1:8" ht="64.5" thickBot="1">
      <c r="A18" s="10" t="s">
        <v>31</v>
      </c>
      <c r="B18" s="7" t="s">
        <v>32</v>
      </c>
      <c r="C18" s="32">
        <f>SUM(C19:C26)</f>
        <v>168345700</v>
      </c>
      <c r="D18" s="32">
        <f t="shared" ref="D18:H18" si="1">SUM(D19:D26)</f>
        <v>174376625</v>
      </c>
      <c r="E18" s="32">
        <f t="shared" si="1"/>
        <v>46470998</v>
      </c>
      <c r="F18" s="32">
        <f t="shared" si="1"/>
        <v>95605995</v>
      </c>
      <c r="G18" s="32">
        <f t="shared" si="1"/>
        <v>0</v>
      </c>
      <c r="H18" s="32">
        <f t="shared" si="1"/>
        <v>0</v>
      </c>
    </row>
    <row r="19" spans="1:8" ht="26.25" thickBot="1">
      <c r="A19" s="11" t="s">
        <v>33</v>
      </c>
      <c r="B19" s="8" t="s">
        <v>34</v>
      </c>
      <c r="C19" s="17">
        <f>+Прог!B63</f>
        <v>1500400</v>
      </c>
      <c r="D19" s="17">
        <f>+Прог!C63</f>
        <v>1500400</v>
      </c>
      <c r="E19" s="17">
        <f>+Прог!D63</f>
        <v>10383</v>
      </c>
      <c r="F19" s="17">
        <f>+Прог!E63</f>
        <v>293637</v>
      </c>
      <c r="G19" s="17">
        <f>+Прог!F63</f>
        <v>0</v>
      </c>
      <c r="H19" s="17">
        <f>+Прог!G63</f>
        <v>0</v>
      </c>
    </row>
    <row r="20" spans="1:8" ht="26.25" thickBot="1">
      <c r="A20" s="11" t="s">
        <v>35</v>
      </c>
      <c r="B20" s="8" t="s">
        <v>36</v>
      </c>
      <c r="C20" s="17">
        <f>+Прог!B82</f>
        <v>15927600</v>
      </c>
      <c r="D20" s="17">
        <f>+Прог!C82</f>
        <v>15927600</v>
      </c>
      <c r="E20" s="17">
        <f>+Прог!D82</f>
        <v>3262558</v>
      </c>
      <c r="F20" s="17">
        <f>+Прог!E82</f>
        <v>6845648</v>
      </c>
      <c r="G20" s="17">
        <f>+Прог!F82</f>
        <v>0</v>
      </c>
      <c r="H20" s="17">
        <f>+Прог!G82</f>
        <v>0</v>
      </c>
    </row>
    <row r="21" spans="1:8" ht="26.25" thickBot="1">
      <c r="A21" s="11" t="s">
        <v>37</v>
      </c>
      <c r="B21" s="8" t="s">
        <v>38</v>
      </c>
      <c r="C21" s="17">
        <f>+Прог!B101</f>
        <v>98278400</v>
      </c>
      <c r="D21" s="17">
        <f>+Прог!C101</f>
        <v>100002318</v>
      </c>
      <c r="E21" s="17">
        <f>+Прог!D101</f>
        <v>31541235</v>
      </c>
      <c r="F21" s="17">
        <f>+Прог!E101</f>
        <v>63904482</v>
      </c>
      <c r="G21" s="17">
        <f>+Прог!F101</f>
        <v>0</v>
      </c>
      <c r="H21" s="17">
        <f>+Прог!G101</f>
        <v>0</v>
      </c>
    </row>
    <row r="22" spans="1:8" ht="26.25" thickBot="1">
      <c r="A22" s="11" t="s">
        <v>39</v>
      </c>
      <c r="B22" s="8" t="s">
        <v>40</v>
      </c>
      <c r="C22" s="17">
        <f>+Прог!B120</f>
        <v>1240000</v>
      </c>
      <c r="D22" s="17">
        <f>+Прог!C120</f>
        <v>1240000</v>
      </c>
      <c r="E22" s="17">
        <f>+Прог!D120</f>
        <v>150000</v>
      </c>
      <c r="F22" s="17">
        <f>+Прог!E120</f>
        <v>683022</v>
      </c>
      <c r="G22" s="17">
        <f>+Прог!F120</f>
        <v>0</v>
      </c>
      <c r="H22" s="17">
        <f>+Прог!G120</f>
        <v>0</v>
      </c>
    </row>
    <row r="23" spans="1:8" ht="39" thickBot="1">
      <c r="A23" s="11" t="s">
        <v>41</v>
      </c>
      <c r="B23" s="8" t="s">
        <v>42</v>
      </c>
      <c r="C23" s="17">
        <f>+Прог!B138</f>
        <v>459500</v>
      </c>
      <c r="D23" s="17">
        <f>+Прог!C138</f>
        <v>459500</v>
      </c>
      <c r="E23" s="17">
        <f>+Прог!D138</f>
        <v>90078</v>
      </c>
      <c r="F23" s="17">
        <f>+Прог!E138</f>
        <v>178908</v>
      </c>
      <c r="G23" s="17">
        <f>+Прог!F138</f>
        <v>0</v>
      </c>
      <c r="H23" s="17">
        <f>+Прог!G138</f>
        <v>0</v>
      </c>
    </row>
    <row r="24" spans="1:8" ht="51.75" thickBot="1">
      <c r="A24" s="11" t="s">
        <v>43</v>
      </c>
      <c r="B24" s="8" t="s">
        <v>44</v>
      </c>
      <c r="C24" s="17">
        <f>+Прог!B161</f>
        <v>7265900</v>
      </c>
      <c r="D24" s="17">
        <f>+Прог!C161</f>
        <v>9395900</v>
      </c>
      <c r="E24" s="17">
        <f>+Прог!D161</f>
        <v>1291014</v>
      </c>
      <c r="F24" s="17">
        <f>+Прог!E161</f>
        <v>2591296</v>
      </c>
      <c r="G24" s="17">
        <f>+Прог!F161</f>
        <v>0</v>
      </c>
      <c r="H24" s="17">
        <f>+Прог!G161</f>
        <v>0</v>
      </c>
    </row>
    <row r="25" spans="1:8" ht="26.25" thickBot="1">
      <c r="A25" s="11" t="s">
        <v>45</v>
      </c>
      <c r="B25" s="8" t="s">
        <v>46</v>
      </c>
      <c r="C25" s="17">
        <f>+Прог!B180</f>
        <v>4249300</v>
      </c>
      <c r="D25" s="17">
        <f>+Прог!C180</f>
        <v>4249300</v>
      </c>
      <c r="E25" s="17">
        <f>+Прог!D180</f>
        <v>970749</v>
      </c>
      <c r="F25" s="17">
        <f>+Прог!E180</f>
        <v>1836124</v>
      </c>
      <c r="G25" s="17">
        <f>+Прог!F180</f>
        <v>0</v>
      </c>
      <c r="H25" s="17">
        <f>+Прог!G180</f>
        <v>0</v>
      </c>
    </row>
    <row r="26" spans="1:8" ht="39" thickBot="1">
      <c r="A26" s="11" t="s">
        <v>47</v>
      </c>
      <c r="B26" s="8" t="s">
        <v>48</v>
      </c>
      <c r="C26" s="17">
        <f>+Прог!B199</f>
        <v>39424600</v>
      </c>
      <c r="D26" s="17">
        <f>+Прог!C199</f>
        <v>41601607</v>
      </c>
      <c r="E26" s="17">
        <f>+Прог!D199</f>
        <v>9154981</v>
      </c>
      <c r="F26" s="17">
        <f>+Прог!E199</f>
        <v>19272878</v>
      </c>
      <c r="G26" s="17">
        <f>+Прог!F199</f>
        <v>0</v>
      </c>
      <c r="H26" s="17">
        <f>+Прог!G199</f>
        <v>0</v>
      </c>
    </row>
    <row r="27" spans="1:8" ht="13.5" thickBot="1">
      <c r="A27" s="12"/>
      <c r="B27" s="9"/>
      <c r="C27" s="17"/>
      <c r="D27" s="17"/>
      <c r="E27" s="17"/>
      <c r="F27" s="17"/>
      <c r="G27" s="17"/>
      <c r="H27" s="17"/>
    </row>
    <row r="28" spans="1:8" ht="13.5" thickBot="1">
      <c r="A28" s="10" t="s">
        <v>49</v>
      </c>
      <c r="B28" s="7" t="s">
        <v>19</v>
      </c>
      <c r="C28" s="17">
        <f>+Прог!B218</f>
        <v>5161700</v>
      </c>
      <c r="D28" s="17">
        <f>+Прог!C218</f>
        <v>5161700</v>
      </c>
      <c r="E28" s="17">
        <f>+Прог!D218</f>
        <v>1152378</v>
      </c>
      <c r="F28" s="17">
        <f>+Прог!E218</f>
        <v>2137505</v>
      </c>
      <c r="G28" s="17">
        <f>+Прог!F218</f>
        <v>0</v>
      </c>
      <c r="H28" s="17">
        <f>+Прог!G218</f>
        <v>0</v>
      </c>
    </row>
    <row r="29" spans="1:8" ht="13.5" thickBot="1">
      <c r="A29" s="10"/>
      <c r="B29" s="7" t="s">
        <v>20</v>
      </c>
      <c r="C29" s="32">
        <f>+C28+C18+C14</f>
        <v>194396200</v>
      </c>
      <c r="D29" s="32">
        <f>+D28+D18+D14</f>
        <v>200427125</v>
      </c>
      <c r="E29" s="32">
        <f t="shared" ref="E29:H29" si="2">+E28+E18+E14</f>
        <v>51102932</v>
      </c>
      <c r="F29" s="32">
        <f t="shared" si="2"/>
        <v>104999563</v>
      </c>
      <c r="G29" s="32">
        <f t="shared" si="2"/>
        <v>0</v>
      </c>
      <c r="H29" s="32">
        <f t="shared" si="2"/>
        <v>0</v>
      </c>
    </row>
    <row r="30" spans="1:8" ht="15.75">
      <c r="A30" s="1"/>
    </row>
    <row r="31" spans="1:8" ht="12.75" customHeight="1">
      <c r="A31" s="35" t="s">
        <v>86</v>
      </c>
      <c r="B31" s="35"/>
      <c r="C31" s="35"/>
      <c r="D31" s="35"/>
      <c r="E31" s="35"/>
      <c r="F31" s="35"/>
      <c r="G31" s="35"/>
      <c r="H31" s="35"/>
    </row>
    <row r="32" spans="1:8" s="15" customFormat="1" ht="24.75" customHeight="1">
      <c r="A32" s="16"/>
      <c r="B32" s="16"/>
      <c r="C32" s="16"/>
      <c r="D32" s="16"/>
      <c r="E32" s="16"/>
      <c r="F32" s="16"/>
      <c r="G32" s="16"/>
      <c r="H32" s="16"/>
    </row>
    <row r="33" spans="1:8" ht="24" customHeight="1">
      <c r="A33" s="16"/>
      <c r="B33" s="16"/>
      <c r="C33" s="16"/>
      <c r="D33" s="16"/>
      <c r="E33" s="16"/>
      <c r="F33" s="16"/>
      <c r="G33" s="16"/>
      <c r="H33" s="16"/>
    </row>
  </sheetData>
  <mergeCells count="11">
    <mergeCell ref="A31:H3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45"/>
  <sheetViews>
    <sheetView tabSelected="1" topLeftCell="A222" zoomScale="115" zoomScaleNormal="115" workbookViewId="0">
      <selection activeCell="C201" sqref="C201:C202"/>
    </sheetView>
  </sheetViews>
  <sheetFormatPr defaultRowHeight="12.75"/>
  <cols>
    <col min="1" max="1" width="51.6640625" style="21" customWidth="1"/>
    <col min="2" max="2" width="15.1640625" style="21" customWidth="1"/>
    <col min="3" max="3" width="13" style="21" customWidth="1"/>
    <col min="4" max="4" width="12.83203125" style="21" customWidth="1"/>
    <col min="5" max="5" width="12.6640625" style="21" customWidth="1"/>
    <col min="6" max="6" width="15" style="21" customWidth="1"/>
    <col min="7" max="7" width="17" style="21" customWidth="1"/>
    <col min="8" max="16384" width="9.33203125" style="21"/>
  </cols>
  <sheetData>
    <row r="3" spans="1:7" ht="15.75">
      <c r="A3" s="55" t="s">
        <v>0</v>
      </c>
      <c r="B3" s="55"/>
      <c r="C3" s="55"/>
      <c r="D3" s="55"/>
      <c r="E3" s="55"/>
      <c r="F3" s="55"/>
      <c r="G3" s="55"/>
    </row>
    <row r="4" spans="1:7" ht="15.75">
      <c r="A4" s="56" t="s">
        <v>91</v>
      </c>
      <c r="B4" s="56"/>
      <c r="C4" s="56"/>
      <c r="D4" s="56"/>
      <c r="E4" s="56"/>
      <c r="F4" s="56"/>
      <c r="G4" s="56"/>
    </row>
    <row r="5" spans="1:7" ht="13.5" thickBot="1">
      <c r="A5" s="57" t="s">
        <v>1</v>
      </c>
      <c r="B5" s="57"/>
      <c r="C5" s="57"/>
      <c r="D5" s="57"/>
      <c r="E5" s="57"/>
      <c r="F5" s="57"/>
      <c r="G5" s="57"/>
    </row>
    <row r="6" spans="1:7" ht="13.5" thickBot="1">
      <c r="A6" s="58" t="s">
        <v>53</v>
      </c>
      <c r="B6" s="59"/>
      <c r="C6" s="59"/>
      <c r="D6" s="59"/>
      <c r="E6" s="59"/>
      <c r="F6" s="59"/>
      <c r="G6" s="60"/>
    </row>
    <row r="7" spans="1:7" ht="12.75" customHeight="1">
      <c r="A7" s="22" t="s">
        <v>2</v>
      </c>
      <c r="B7" s="49" t="s">
        <v>80</v>
      </c>
      <c r="C7" s="52" t="s">
        <v>81</v>
      </c>
      <c r="D7" s="23" t="s">
        <v>4</v>
      </c>
      <c r="E7" s="23" t="s">
        <v>4</v>
      </c>
      <c r="F7" s="23" t="s">
        <v>4</v>
      </c>
      <c r="G7" s="23" t="s">
        <v>4</v>
      </c>
    </row>
    <row r="8" spans="1:7">
      <c r="A8" s="22" t="s">
        <v>3</v>
      </c>
      <c r="B8" s="50"/>
      <c r="C8" s="53"/>
      <c r="D8" s="24" t="s">
        <v>5</v>
      </c>
      <c r="E8" s="24" t="s">
        <v>5</v>
      </c>
      <c r="F8" s="24" t="s">
        <v>5</v>
      </c>
      <c r="G8" s="24" t="s">
        <v>5</v>
      </c>
    </row>
    <row r="9" spans="1:7" ht="41.25" customHeight="1" thickBot="1">
      <c r="A9" s="25"/>
      <c r="B9" s="51"/>
      <c r="C9" s="54"/>
      <c r="D9" s="26" t="s">
        <v>82</v>
      </c>
      <c r="E9" s="27" t="s">
        <v>83</v>
      </c>
      <c r="F9" s="27" t="s">
        <v>84</v>
      </c>
      <c r="G9" s="27" t="s">
        <v>85</v>
      </c>
    </row>
    <row r="10" spans="1:7" ht="13.5" thickBot="1">
      <c r="A10" s="28" t="s">
        <v>6</v>
      </c>
      <c r="B10" s="29">
        <f>+B12+B13+B14</f>
        <v>3055200</v>
      </c>
      <c r="C10" s="29">
        <f t="shared" ref="C10:G10" si="0">+C12+C13+C14</f>
        <v>3055200</v>
      </c>
      <c r="D10" s="29">
        <f t="shared" si="0"/>
        <v>358754</v>
      </c>
      <c r="E10" s="29">
        <f t="shared" si="0"/>
        <v>786162</v>
      </c>
      <c r="F10" s="29">
        <f t="shared" si="0"/>
        <v>0</v>
      </c>
      <c r="G10" s="29">
        <f t="shared" si="0"/>
        <v>0</v>
      </c>
    </row>
    <row r="11" spans="1:7" ht="13.5" thickBot="1">
      <c r="A11" s="19" t="s">
        <v>7</v>
      </c>
      <c r="B11" s="17"/>
      <c r="C11" s="17"/>
      <c r="D11" s="17"/>
      <c r="E11" s="17"/>
      <c r="F11" s="17"/>
      <c r="G11" s="17"/>
    </row>
    <row r="12" spans="1:7" ht="13.5" thickBot="1">
      <c r="A12" s="20" t="s">
        <v>8</v>
      </c>
      <c r="B12" s="17">
        <v>1172300</v>
      </c>
      <c r="C12" s="17">
        <v>1172300</v>
      </c>
      <c r="D12" s="17">
        <v>266855</v>
      </c>
      <c r="E12" s="17">
        <v>568369</v>
      </c>
      <c r="F12" s="17"/>
      <c r="G12" s="17"/>
    </row>
    <row r="13" spans="1:7" ht="13.5" thickBot="1">
      <c r="A13" s="20" t="s">
        <v>9</v>
      </c>
      <c r="B13" s="17">
        <v>1632900</v>
      </c>
      <c r="C13" s="17">
        <v>1632900</v>
      </c>
      <c r="D13" s="17">
        <v>91899</v>
      </c>
      <c r="E13" s="17">
        <v>211365</v>
      </c>
      <c r="F13" s="17"/>
      <c r="G13" s="17"/>
    </row>
    <row r="14" spans="1:7" ht="13.5" thickBot="1">
      <c r="A14" s="20" t="s">
        <v>10</v>
      </c>
      <c r="B14" s="17">
        <v>250000</v>
      </c>
      <c r="C14" s="17">
        <v>250000</v>
      </c>
      <c r="D14" s="17"/>
      <c r="E14" s="17">
        <v>6428</v>
      </c>
      <c r="F14" s="17"/>
      <c r="G14" s="17"/>
    </row>
    <row r="15" spans="1:7" ht="13.5" thickBot="1">
      <c r="A15" s="19"/>
      <c r="B15" s="17"/>
      <c r="C15" s="17"/>
      <c r="D15" s="17"/>
      <c r="E15" s="17"/>
      <c r="F15" s="17"/>
      <c r="G15" s="17"/>
    </row>
    <row r="16" spans="1:7" s="30" customFormat="1" ht="26.25" thickBot="1">
      <c r="A16" s="28" t="s">
        <v>11</v>
      </c>
      <c r="B16" s="29">
        <f>+SUM(B17:B22)</f>
        <v>3503700</v>
      </c>
      <c r="C16" s="29">
        <f t="shared" ref="C16:G16" si="1">+SUM(C17:C22)</f>
        <v>3503700</v>
      </c>
      <c r="D16" s="29">
        <f t="shared" si="1"/>
        <v>22211</v>
      </c>
      <c r="E16" s="29">
        <f t="shared" si="1"/>
        <v>25536</v>
      </c>
      <c r="F16" s="29">
        <f t="shared" si="1"/>
        <v>0</v>
      </c>
      <c r="G16" s="29">
        <f t="shared" si="1"/>
        <v>0</v>
      </c>
    </row>
    <row r="17" spans="1:7" ht="13.5" thickBot="1">
      <c r="A17" s="19" t="s">
        <v>21</v>
      </c>
      <c r="B17" s="17"/>
      <c r="C17" s="17"/>
      <c r="D17" s="17"/>
      <c r="E17" s="17"/>
      <c r="F17" s="17"/>
      <c r="G17" s="17"/>
    </row>
    <row r="18" spans="1:7" ht="39" thickBot="1">
      <c r="A18" s="19" t="s">
        <v>52</v>
      </c>
      <c r="B18" s="17">
        <v>3700</v>
      </c>
      <c r="C18" s="17">
        <v>3700</v>
      </c>
      <c r="D18" s="17"/>
      <c r="E18" s="17">
        <v>3325</v>
      </c>
      <c r="F18" s="17"/>
      <c r="G18" s="17"/>
    </row>
    <row r="19" spans="1:7" ht="39" thickBot="1">
      <c r="A19" s="19" t="s">
        <v>50</v>
      </c>
      <c r="B19" s="17">
        <v>1500000</v>
      </c>
      <c r="C19" s="17">
        <v>1500000</v>
      </c>
      <c r="D19" s="17">
        <v>22211</v>
      </c>
      <c r="E19" s="17">
        <v>22211</v>
      </c>
      <c r="F19" s="17"/>
      <c r="G19" s="17"/>
    </row>
    <row r="20" spans="1:7" ht="39" thickBot="1">
      <c r="A20" s="19" t="s">
        <v>51</v>
      </c>
      <c r="B20" s="17">
        <v>2000000</v>
      </c>
      <c r="C20" s="17">
        <v>2000000</v>
      </c>
      <c r="D20" s="17"/>
      <c r="E20" s="17"/>
      <c r="F20" s="17"/>
      <c r="G20" s="17"/>
    </row>
    <row r="21" spans="1:7" ht="13.5" thickBot="1">
      <c r="A21" s="19"/>
      <c r="B21" s="17"/>
      <c r="C21" s="17"/>
      <c r="D21" s="17"/>
      <c r="E21" s="17"/>
      <c r="F21" s="17"/>
      <c r="G21" s="17"/>
    </row>
    <row r="22" spans="1:7" ht="13.5" thickBot="1">
      <c r="A22" s="19"/>
      <c r="B22" s="17"/>
      <c r="C22" s="17"/>
      <c r="D22" s="17"/>
      <c r="E22" s="17"/>
      <c r="F22" s="17"/>
      <c r="G22" s="17"/>
    </row>
    <row r="23" spans="1:7" ht="13.5" thickBot="1">
      <c r="A23" s="28" t="s">
        <v>13</v>
      </c>
      <c r="B23" s="29">
        <f>+B16+B10</f>
        <v>6558900</v>
      </c>
      <c r="C23" s="29">
        <f t="shared" ref="C23:G23" si="2">+C16+C10</f>
        <v>6558900</v>
      </c>
      <c r="D23" s="29">
        <f t="shared" si="2"/>
        <v>380965</v>
      </c>
      <c r="E23" s="29">
        <f t="shared" si="2"/>
        <v>811698</v>
      </c>
      <c r="F23" s="29">
        <f t="shared" si="2"/>
        <v>0</v>
      </c>
      <c r="G23" s="29">
        <f t="shared" si="2"/>
        <v>0</v>
      </c>
    </row>
    <row r="24" spans="1:7" ht="13.5" thickBot="1">
      <c r="A24" s="19"/>
      <c r="B24" s="17"/>
      <c r="C24" s="17"/>
      <c r="D24" s="17"/>
      <c r="E24" s="17"/>
      <c r="F24" s="17"/>
      <c r="G24" s="17"/>
    </row>
    <row r="25" spans="1:7" ht="13.5" thickBot="1">
      <c r="A25" s="19" t="s">
        <v>14</v>
      </c>
      <c r="B25" s="18">
        <v>60</v>
      </c>
      <c r="C25" s="18">
        <v>60</v>
      </c>
      <c r="D25" s="18">
        <v>54</v>
      </c>
      <c r="E25" s="18">
        <v>55</v>
      </c>
      <c r="F25" s="18"/>
      <c r="G25" s="18"/>
    </row>
    <row r="26" spans="1:7" ht="16.5" thickBot="1">
      <c r="A26" s="31"/>
    </row>
    <row r="27" spans="1:7" ht="13.5" customHeight="1" thickBot="1">
      <c r="A27" s="46" t="s">
        <v>54</v>
      </c>
      <c r="B27" s="47"/>
      <c r="C27" s="47"/>
      <c r="D27" s="47"/>
      <c r="E27" s="47"/>
      <c r="F27" s="47"/>
      <c r="G27" s="48"/>
    </row>
    <row r="28" spans="1:7">
      <c r="A28" s="22" t="s">
        <v>2</v>
      </c>
      <c r="B28" s="49" t="s">
        <v>80</v>
      </c>
      <c r="C28" s="52" t="s">
        <v>81</v>
      </c>
      <c r="D28" s="23" t="s">
        <v>4</v>
      </c>
      <c r="E28" s="23" t="s">
        <v>4</v>
      </c>
      <c r="F28" s="23" t="s">
        <v>4</v>
      </c>
      <c r="G28" s="23" t="s">
        <v>4</v>
      </c>
    </row>
    <row r="29" spans="1:7">
      <c r="A29" s="22" t="s">
        <v>3</v>
      </c>
      <c r="B29" s="50"/>
      <c r="C29" s="53"/>
      <c r="D29" s="24" t="s">
        <v>5</v>
      </c>
      <c r="E29" s="24" t="s">
        <v>5</v>
      </c>
      <c r="F29" s="24" t="s">
        <v>5</v>
      </c>
      <c r="G29" s="24" t="s">
        <v>5</v>
      </c>
    </row>
    <row r="30" spans="1:7" ht="26.25" thickBot="1">
      <c r="A30" s="25"/>
      <c r="B30" s="51"/>
      <c r="C30" s="54"/>
      <c r="D30" s="26" t="s">
        <v>82</v>
      </c>
      <c r="E30" s="27" t="s">
        <v>83</v>
      </c>
      <c r="F30" s="27" t="s">
        <v>84</v>
      </c>
      <c r="G30" s="27" t="s">
        <v>85</v>
      </c>
    </row>
    <row r="31" spans="1:7" ht="13.5" thickBot="1">
      <c r="A31" s="28" t="s">
        <v>6</v>
      </c>
      <c r="B31" s="29">
        <f>+B33+B34+B35</f>
        <v>13365800</v>
      </c>
      <c r="C31" s="29">
        <f t="shared" ref="C31:G31" si="3">+C33+C34+C35</f>
        <v>13365800</v>
      </c>
      <c r="D31" s="29">
        <f t="shared" si="3"/>
        <v>3067365</v>
      </c>
      <c r="E31" s="29">
        <f t="shared" si="3"/>
        <v>6386998</v>
      </c>
      <c r="F31" s="29">
        <f t="shared" si="3"/>
        <v>0</v>
      </c>
      <c r="G31" s="29">
        <f t="shared" si="3"/>
        <v>0</v>
      </c>
    </row>
    <row r="32" spans="1:7" ht="13.5" thickBot="1">
      <c r="A32" s="19" t="s">
        <v>7</v>
      </c>
      <c r="B32" s="17"/>
      <c r="C32" s="17"/>
      <c r="D32" s="17"/>
      <c r="E32" s="17"/>
      <c r="F32" s="17"/>
      <c r="G32" s="17"/>
    </row>
    <row r="33" spans="1:7" ht="13.5" thickBot="1">
      <c r="A33" s="20" t="s">
        <v>8</v>
      </c>
      <c r="B33" s="17">
        <v>7403000</v>
      </c>
      <c r="C33" s="17">
        <v>7536306</v>
      </c>
      <c r="D33" s="17">
        <v>1834159</v>
      </c>
      <c r="E33" s="17">
        <v>3849852</v>
      </c>
      <c r="F33" s="17"/>
      <c r="G33" s="17"/>
    </row>
    <row r="34" spans="1:7" ht="13.5" thickBot="1">
      <c r="A34" s="20" t="s">
        <v>9</v>
      </c>
      <c r="B34" s="17">
        <v>5917800</v>
      </c>
      <c r="C34" s="17">
        <v>5784494</v>
      </c>
      <c r="D34" s="17">
        <v>1220784</v>
      </c>
      <c r="E34" s="17">
        <v>2432666</v>
      </c>
      <c r="F34" s="17"/>
      <c r="G34" s="17"/>
    </row>
    <row r="35" spans="1:7" ht="13.5" thickBot="1">
      <c r="A35" s="20" t="s">
        <v>10</v>
      </c>
      <c r="B35" s="17">
        <v>45000</v>
      </c>
      <c r="C35" s="17">
        <v>45000</v>
      </c>
      <c r="D35" s="17">
        <v>12422</v>
      </c>
      <c r="E35" s="17">
        <v>104480</v>
      </c>
      <c r="F35" s="17"/>
      <c r="G35" s="17"/>
    </row>
    <row r="36" spans="1:7" ht="13.5" thickBot="1">
      <c r="A36" s="19"/>
      <c r="B36" s="17"/>
      <c r="C36" s="17"/>
      <c r="D36" s="17"/>
      <c r="E36" s="17"/>
      <c r="F36" s="17"/>
      <c r="G36" s="17"/>
    </row>
    <row r="37" spans="1:7" ht="26.25" thickBot="1">
      <c r="A37" s="28" t="s">
        <v>11</v>
      </c>
      <c r="B37" s="29">
        <f t="shared" ref="B37:G37" si="4">+SUM(B38:B42)</f>
        <v>964100</v>
      </c>
      <c r="C37" s="29">
        <f t="shared" si="4"/>
        <v>964100</v>
      </c>
      <c r="D37" s="29">
        <f t="shared" si="4"/>
        <v>31226</v>
      </c>
      <c r="E37" s="29">
        <f t="shared" si="4"/>
        <v>57367</v>
      </c>
      <c r="F37" s="29">
        <f t="shared" si="4"/>
        <v>0</v>
      </c>
      <c r="G37" s="29">
        <f t="shared" si="4"/>
        <v>0</v>
      </c>
    </row>
    <row r="38" spans="1:7" ht="13.5" thickBot="1">
      <c r="A38" s="19" t="s">
        <v>21</v>
      </c>
      <c r="B38" s="17"/>
      <c r="C38" s="17"/>
      <c r="D38" s="17"/>
      <c r="E38" s="17"/>
      <c r="F38" s="17"/>
      <c r="G38" s="17"/>
    </row>
    <row r="39" spans="1:7" ht="39" thickBot="1">
      <c r="A39" s="19" t="s">
        <v>55</v>
      </c>
      <c r="B39" s="17">
        <v>4100</v>
      </c>
      <c r="C39" s="17">
        <v>4100</v>
      </c>
      <c r="D39" s="17">
        <v>1273</v>
      </c>
      <c r="E39" s="17">
        <v>1573</v>
      </c>
      <c r="F39" s="17"/>
      <c r="G39" s="17"/>
    </row>
    <row r="40" spans="1:7" ht="39" thickBot="1">
      <c r="A40" s="19" t="s">
        <v>73</v>
      </c>
      <c r="B40" s="17">
        <v>960000</v>
      </c>
      <c r="C40" s="17">
        <v>960000</v>
      </c>
      <c r="D40" s="17">
        <v>29953</v>
      </c>
      <c r="E40" s="17">
        <v>55794</v>
      </c>
      <c r="F40" s="17"/>
      <c r="G40" s="17"/>
    </row>
    <row r="41" spans="1:7" ht="13.5" thickBot="1">
      <c r="A41" s="19"/>
      <c r="B41" s="17"/>
      <c r="C41" s="17"/>
      <c r="D41" s="17"/>
      <c r="E41" s="17"/>
      <c r="F41" s="17"/>
      <c r="G41" s="17"/>
    </row>
    <row r="42" spans="1:7" ht="13.5" thickBot="1">
      <c r="A42" s="19"/>
      <c r="B42" s="17"/>
      <c r="C42" s="17"/>
      <c r="D42" s="17"/>
      <c r="E42" s="17"/>
      <c r="F42" s="17"/>
      <c r="G42" s="17"/>
    </row>
    <row r="43" spans="1:7" ht="13.5" thickBot="1">
      <c r="A43" s="28" t="s">
        <v>13</v>
      </c>
      <c r="B43" s="29">
        <f t="shared" ref="B43:G43" si="5">+B37+B31</f>
        <v>14329900</v>
      </c>
      <c r="C43" s="29">
        <f t="shared" si="5"/>
        <v>14329900</v>
      </c>
      <c r="D43" s="29">
        <f t="shared" si="5"/>
        <v>3098591</v>
      </c>
      <c r="E43" s="29">
        <f t="shared" si="5"/>
        <v>6444365</v>
      </c>
      <c r="F43" s="29">
        <f t="shared" si="5"/>
        <v>0</v>
      </c>
      <c r="G43" s="29">
        <f t="shared" si="5"/>
        <v>0</v>
      </c>
    </row>
    <row r="44" spans="1:7" ht="13.5" thickBot="1">
      <c r="A44" s="19"/>
      <c r="B44" s="17"/>
      <c r="C44" s="17"/>
      <c r="D44" s="17"/>
      <c r="E44" s="17"/>
      <c r="F44" s="17"/>
      <c r="G44" s="17"/>
    </row>
    <row r="45" spans="1:7" ht="13.5" thickBot="1">
      <c r="A45" s="19" t="s">
        <v>14</v>
      </c>
      <c r="B45" s="18">
        <v>517</v>
      </c>
      <c r="C45" s="18">
        <v>517</v>
      </c>
      <c r="D45" s="18">
        <v>491</v>
      </c>
      <c r="E45" s="18">
        <v>495</v>
      </c>
      <c r="F45" s="18"/>
      <c r="G45" s="18"/>
    </row>
    <row r="46" spans="1:7" ht="16.5" thickBot="1">
      <c r="A46" s="31"/>
    </row>
    <row r="47" spans="1:7" ht="13.5" customHeight="1" thickBot="1">
      <c r="A47" s="46" t="s">
        <v>56</v>
      </c>
      <c r="B47" s="47"/>
      <c r="C47" s="47"/>
      <c r="D47" s="47"/>
      <c r="E47" s="47"/>
      <c r="F47" s="47"/>
      <c r="G47" s="48"/>
    </row>
    <row r="48" spans="1:7" ht="12.75" customHeight="1">
      <c r="A48" s="22" t="s">
        <v>2</v>
      </c>
      <c r="B48" s="49" t="s">
        <v>80</v>
      </c>
      <c r="C48" s="52" t="s">
        <v>81</v>
      </c>
      <c r="D48" s="23" t="s">
        <v>4</v>
      </c>
      <c r="E48" s="23" t="s">
        <v>4</v>
      </c>
      <c r="F48" s="23" t="s">
        <v>4</v>
      </c>
      <c r="G48" s="23" t="s">
        <v>4</v>
      </c>
    </row>
    <row r="49" spans="1:7">
      <c r="A49" s="22" t="s">
        <v>3</v>
      </c>
      <c r="B49" s="50"/>
      <c r="C49" s="53"/>
      <c r="D49" s="24" t="s">
        <v>5</v>
      </c>
      <c r="E49" s="24" t="s">
        <v>5</v>
      </c>
      <c r="F49" s="24" t="s">
        <v>5</v>
      </c>
      <c r="G49" s="24" t="s">
        <v>5</v>
      </c>
    </row>
    <row r="50" spans="1:7" ht="26.25" thickBot="1">
      <c r="A50" s="25"/>
      <c r="B50" s="51"/>
      <c r="C50" s="54"/>
      <c r="D50" s="26" t="s">
        <v>82</v>
      </c>
      <c r="E50" s="27" t="s">
        <v>83</v>
      </c>
      <c r="F50" s="27" t="s">
        <v>84</v>
      </c>
      <c r="G50" s="27" t="s">
        <v>85</v>
      </c>
    </row>
    <row r="51" spans="1:7" ht="13.5" thickBot="1">
      <c r="A51" s="28" t="s">
        <v>6</v>
      </c>
      <c r="B51" s="29">
        <f>+B53+B54+B55</f>
        <v>99000</v>
      </c>
      <c r="C51" s="29">
        <f t="shared" ref="C51:G51" si="6">+C53+C54+C55</f>
        <v>99000</v>
      </c>
      <c r="D51" s="29">
        <f t="shared" si="6"/>
        <v>29927</v>
      </c>
      <c r="E51" s="29">
        <f t="shared" si="6"/>
        <v>62899</v>
      </c>
      <c r="F51" s="29">
        <f t="shared" si="6"/>
        <v>0</v>
      </c>
      <c r="G51" s="29">
        <f t="shared" si="6"/>
        <v>0</v>
      </c>
    </row>
    <row r="52" spans="1:7" ht="13.5" thickBot="1">
      <c r="A52" s="19" t="s">
        <v>7</v>
      </c>
      <c r="B52" s="17"/>
      <c r="C52" s="17"/>
      <c r="D52" s="17"/>
      <c r="E52" s="17"/>
      <c r="F52" s="17"/>
      <c r="G52" s="17"/>
    </row>
    <row r="53" spans="1:7" ht="13.5" thickBot="1">
      <c r="A53" s="20" t="s">
        <v>8</v>
      </c>
      <c r="B53" s="17">
        <v>70600</v>
      </c>
      <c r="C53" s="17">
        <v>70600</v>
      </c>
      <c r="D53" s="17">
        <v>24284</v>
      </c>
      <c r="E53" s="17">
        <v>54788</v>
      </c>
      <c r="F53" s="17"/>
      <c r="G53" s="17"/>
    </row>
    <row r="54" spans="1:7" ht="13.5" thickBot="1">
      <c r="A54" s="20" t="s">
        <v>9</v>
      </c>
      <c r="B54" s="17">
        <v>20400</v>
      </c>
      <c r="C54" s="17">
        <v>20400</v>
      </c>
      <c r="D54" s="17">
        <v>5643</v>
      </c>
      <c r="E54" s="17">
        <v>8111</v>
      </c>
      <c r="F54" s="17"/>
      <c r="G54" s="17"/>
    </row>
    <row r="55" spans="1:7" ht="13.5" thickBot="1">
      <c r="A55" s="20" t="s">
        <v>10</v>
      </c>
      <c r="B55" s="17">
        <v>8000</v>
      </c>
      <c r="C55" s="17">
        <v>8000</v>
      </c>
      <c r="D55" s="17"/>
      <c r="E55" s="17"/>
      <c r="F55" s="17"/>
      <c r="G55" s="17"/>
    </row>
    <row r="56" spans="1:7" ht="13.5" thickBot="1">
      <c r="A56" s="19"/>
      <c r="B56" s="17"/>
      <c r="C56" s="17"/>
      <c r="D56" s="17"/>
      <c r="E56" s="17"/>
      <c r="F56" s="17"/>
      <c r="G56" s="17"/>
    </row>
    <row r="57" spans="1:7" ht="26.25" thickBot="1">
      <c r="A57" s="28" t="s">
        <v>11</v>
      </c>
      <c r="B57" s="29">
        <f t="shared" ref="B57:G57" si="7">+SUM(B58:B62)</f>
        <v>1401400</v>
      </c>
      <c r="C57" s="29">
        <f t="shared" si="7"/>
        <v>1401400</v>
      </c>
      <c r="D57" s="29">
        <f t="shared" si="7"/>
        <v>-19544</v>
      </c>
      <c r="E57" s="29">
        <f t="shared" si="7"/>
        <v>230738</v>
      </c>
      <c r="F57" s="29">
        <f t="shared" si="7"/>
        <v>0</v>
      </c>
      <c r="G57" s="29">
        <f t="shared" si="7"/>
        <v>0</v>
      </c>
    </row>
    <row r="58" spans="1:7" ht="13.5" thickBot="1">
      <c r="A58" s="19" t="s">
        <v>21</v>
      </c>
      <c r="B58" s="17"/>
      <c r="C58" s="17"/>
      <c r="D58" s="17"/>
      <c r="E58" s="17"/>
      <c r="F58" s="17"/>
      <c r="G58" s="17"/>
    </row>
    <row r="59" spans="1:7" ht="26.25" thickBot="1">
      <c r="A59" s="19" t="s">
        <v>57</v>
      </c>
      <c r="B59" s="17">
        <v>1400</v>
      </c>
      <c r="C59" s="17">
        <v>1400</v>
      </c>
      <c r="D59" s="17"/>
      <c r="E59" s="33"/>
      <c r="F59" s="17"/>
      <c r="G59" s="17"/>
    </row>
    <row r="60" spans="1:7" ht="64.5" thickBot="1">
      <c r="A60" s="19" t="s">
        <v>74</v>
      </c>
      <c r="B60" s="17">
        <v>1400000</v>
      </c>
      <c r="C60" s="17">
        <v>1400000</v>
      </c>
      <c r="D60" s="17">
        <v>-19544</v>
      </c>
      <c r="E60" s="17">
        <v>230738</v>
      </c>
      <c r="F60" s="17"/>
      <c r="G60" s="17"/>
    </row>
    <row r="61" spans="1:7" ht="13.5" thickBot="1">
      <c r="A61" s="19"/>
      <c r="B61" s="17"/>
      <c r="C61" s="17"/>
      <c r="D61" s="17"/>
      <c r="E61" s="17"/>
      <c r="F61" s="17"/>
      <c r="G61" s="17"/>
    </row>
    <row r="62" spans="1:7" ht="13.5" thickBot="1">
      <c r="A62" s="19"/>
      <c r="B62" s="17"/>
      <c r="C62" s="17"/>
      <c r="D62" s="17"/>
      <c r="E62" s="17"/>
      <c r="F62" s="17"/>
      <c r="G62" s="17"/>
    </row>
    <row r="63" spans="1:7" ht="13.5" thickBot="1">
      <c r="A63" s="28" t="s">
        <v>13</v>
      </c>
      <c r="B63" s="29">
        <f t="shared" ref="B63:G63" si="8">+B57+B51</f>
        <v>1500400</v>
      </c>
      <c r="C63" s="29">
        <f t="shared" si="8"/>
        <v>1500400</v>
      </c>
      <c r="D63" s="29">
        <f t="shared" si="8"/>
        <v>10383</v>
      </c>
      <c r="E63" s="29">
        <f t="shared" si="8"/>
        <v>293637</v>
      </c>
      <c r="F63" s="29">
        <f t="shared" si="8"/>
        <v>0</v>
      </c>
      <c r="G63" s="29">
        <f t="shared" si="8"/>
        <v>0</v>
      </c>
    </row>
    <row r="64" spans="1:7" ht="13.5" thickBot="1">
      <c r="A64" s="19"/>
      <c r="B64" s="17"/>
      <c r="C64" s="17"/>
      <c r="D64" s="17"/>
      <c r="E64" s="17"/>
      <c r="F64" s="17"/>
      <c r="G64" s="17"/>
    </row>
    <row r="65" spans="1:7" ht="13.5" thickBot="1">
      <c r="A65" s="19" t="s">
        <v>14</v>
      </c>
      <c r="B65" s="18">
        <v>5</v>
      </c>
      <c r="C65" s="18">
        <v>5</v>
      </c>
      <c r="D65" s="18">
        <v>4</v>
      </c>
      <c r="E65" s="18">
        <v>4</v>
      </c>
      <c r="F65" s="18"/>
      <c r="G65" s="18"/>
    </row>
    <row r="66" spans="1:7" ht="16.5" thickBot="1">
      <c r="A66" s="31"/>
    </row>
    <row r="67" spans="1:7" ht="13.5" customHeight="1" thickBot="1">
      <c r="A67" s="46" t="s">
        <v>79</v>
      </c>
      <c r="B67" s="47"/>
      <c r="C67" s="47"/>
      <c r="D67" s="47"/>
      <c r="E67" s="47"/>
      <c r="F67" s="47"/>
      <c r="G67" s="48"/>
    </row>
    <row r="68" spans="1:7" ht="12.75" customHeight="1">
      <c r="A68" s="22" t="s">
        <v>2</v>
      </c>
      <c r="B68" s="49" t="s">
        <v>80</v>
      </c>
      <c r="C68" s="52" t="s">
        <v>81</v>
      </c>
      <c r="D68" s="23" t="s">
        <v>4</v>
      </c>
      <c r="E68" s="23" t="s">
        <v>4</v>
      </c>
      <c r="F68" s="23" t="s">
        <v>4</v>
      </c>
      <c r="G68" s="23" t="s">
        <v>4</v>
      </c>
    </row>
    <row r="69" spans="1:7">
      <c r="A69" s="22" t="s">
        <v>3</v>
      </c>
      <c r="B69" s="50"/>
      <c r="C69" s="53"/>
      <c r="D69" s="24" t="s">
        <v>5</v>
      </c>
      <c r="E69" s="24" t="s">
        <v>5</v>
      </c>
      <c r="F69" s="24" t="s">
        <v>5</v>
      </c>
      <c r="G69" s="24" t="s">
        <v>5</v>
      </c>
    </row>
    <row r="70" spans="1:7" ht="26.25" thickBot="1">
      <c r="A70" s="25"/>
      <c r="B70" s="51"/>
      <c r="C70" s="54"/>
      <c r="D70" s="26" t="s">
        <v>82</v>
      </c>
      <c r="E70" s="27" t="s">
        <v>83</v>
      </c>
      <c r="F70" s="27" t="s">
        <v>84</v>
      </c>
      <c r="G70" s="27" t="s">
        <v>85</v>
      </c>
    </row>
    <row r="71" spans="1:7" ht="13.5" thickBot="1">
      <c r="A71" s="28" t="s">
        <v>6</v>
      </c>
      <c r="B71" s="29">
        <f>+B73+B74+B75</f>
        <v>968000</v>
      </c>
      <c r="C71" s="29">
        <f t="shared" ref="C71:G71" si="9">+C73+C74+C75</f>
        <v>968000</v>
      </c>
      <c r="D71" s="29">
        <f t="shared" si="9"/>
        <v>234000</v>
      </c>
      <c r="E71" s="29">
        <f t="shared" si="9"/>
        <v>535876</v>
      </c>
      <c r="F71" s="29">
        <f t="shared" si="9"/>
        <v>0</v>
      </c>
      <c r="G71" s="29">
        <f t="shared" si="9"/>
        <v>0</v>
      </c>
    </row>
    <row r="72" spans="1:7" ht="13.5" thickBot="1">
      <c r="A72" s="19" t="s">
        <v>7</v>
      </c>
      <c r="B72" s="17"/>
      <c r="C72" s="17"/>
      <c r="D72" s="17"/>
      <c r="E72" s="17"/>
      <c r="F72" s="17"/>
      <c r="G72" s="17"/>
    </row>
    <row r="73" spans="1:7" ht="13.5" thickBot="1">
      <c r="A73" s="20" t="s">
        <v>8</v>
      </c>
      <c r="B73" s="17">
        <v>277700</v>
      </c>
      <c r="C73" s="17">
        <v>277700</v>
      </c>
      <c r="D73" s="17">
        <v>114898</v>
      </c>
      <c r="E73" s="17">
        <v>262629</v>
      </c>
      <c r="F73" s="17"/>
      <c r="G73" s="17"/>
    </row>
    <row r="74" spans="1:7" ht="13.5" thickBot="1">
      <c r="A74" s="20" t="s">
        <v>9</v>
      </c>
      <c r="B74" s="17">
        <v>690300</v>
      </c>
      <c r="C74" s="17">
        <v>690300</v>
      </c>
      <c r="D74" s="17">
        <v>119102</v>
      </c>
      <c r="E74" s="17">
        <v>273247</v>
      </c>
      <c r="F74" s="17"/>
      <c r="G74" s="17"/>
    </row>
    <row r="75" spans="1:7" ht="13.5" thickBot="1">
      <c r="A75" s="20" t="s">
        <v>10</v>
      </c>
      <c r="B75" s="17"/>
      <c r="C75" s="17"/>
      <c r="D75" s="17"/>
      <c r="E75" s="17"/>
      <c r="F75" s="17"/>
      <c r="G75" s="17"/>
    </row>
    <row r="76" spans="1:7" ht="13.5" thickBot="1">
      <c r="A76" s="19"/>
      <c r="B76" s="17"/>
      <c r="C76" s="17"/>
      <c r="D76" s="17"/>
      <c r="E76" s="17"/>
      <c r="F76" s="17"/>
      <c r="G76" s="17"/>
    </row>
    <row r="77" spans="1:7" ht="26.25" thickBot="1">
      <c r="A77" s="28" t="s">
        <v>11</v>
      </c>
      <c r="B77" s="29">
        <f t="shared" ref="B77:G77" si="10">+SUM(B78:B81)</f>
        <v>14959600</v>
      </c>
      <c r="C77" s="29">
        <f t="shared" si="10"/>
        <v>14959600</v>
      </c>
      <c r="D77" s="29">
        <f t="shared" si="10"/>
        <v>3028558</v>
      </c>
      <c r="E77" s="29">
        <f t="shared" si="10"/>
        <v>6309772</v>
      </c>
      <c r="F77" s="29">
        <f t="shared" si="10"/>
        <v>0</v>
      </c>
      <c r="G77" s="29">
        <f t="shared" si="10"/>
        <v>0</v>
      </c>
    </row>
    <row r="78" spans="1:7" ht="13.5" thickBot="1">
      <c r="A78" s="19" t="s">
        <v>21</v>
      </c>
      <c r="B78" s="17"/>
      <c r="C78" s="17"/>
      <c r="D78" s="17"/>
      <c r="E78" s="17"/>
      <c r="F78" s="17"/>
      <c r="G78" s="17"/>
    </row>
    <row r="79" spans="1:7" ht="39" thickBot="1">
      <c r="A79" s="19" t="s">
        <v>58</v>
      </c>
      <c r="B79" s="17">
        <v>259600</v>
      </c>
      <c r="C79" s="17">
        <v>259600</v>
      </c>
      <c r="D79" s="17">
        <v>151933</v>
      </c>
      <c r="E79" s="17">
        <v>291170</v>
      </c>
      <c r="F79" s="17"/>
      <c r="G79" s="17"/>
    </row>
    <row r="80" spans="1:7" ht="51.75" thickBot="1">
      <c r="A80" s="19" t="s">
        <v>75</v>
      </c>
      <c r="B80" s="17">
        <v>14700000</v>
      </c>
      <c r="C80" s="17">
        <v>14700000</v>
      </c>
      <c r="D80" s="17">
        <v>2876625</v>
      </c>
      <c r="E80" s="17">
        <v>6018602</v>
      </c>
      <c r="F80" s="17"/>
      <c r="G80" s="17"/>
    </row>
    <row r="81" spans="1:7" ht="13.5" thickBot="1">
      <c r="A81" s="19"/>
      <c r="B81" s="17"/>
      <c r="C81" s="17"/>
      <c r="D81" s="17"/>
      <c r="E81" s="17"/>
      <c r="F81" s="17"/>
      <c r="G81" s="17"/>
    </row>
    <row r="82" spans="1:7" ht="13.5" thickBot="1">
      <c r="A82" s="28" t="s">
        <v>13</v>
      </c>
      <c r="B82" s="29">
        <f t="shared" ref="B82:G82" si="11">+B77+B71</f>
        <v>15927600</v>
      </c>
      <c r="C82" s="29">
        <f t="shared" si="11"/>
        <v>15927600</v>
      </c>
      <c r="D82" s="29">
        <f t="shared" si="11"/>
        <v>3262558</v>
      </c>
      <c r="E82" s="29">
        <f t="shared" si="11"/>
        <v>6845648</v>
      </c>
      <c r="F82" s="29">
        <f t="shared" si="11"/>
        <v>0</v>
      </c>
      <c r="G82" s="29">
        <f t="shared" si="11"/>
        <v>0</v>
      </c>
    </row>
    <row r="83" spans="1:7" ht="13.5" thickBot="1">
      <c r="A83" s="19"/>
      <c r="B83" s="17"/>
      <c r="C83" s="17"/>
      <c r="D83" s="17"/>
      <c r="E83" s="17"/>
      <c r="F83" s="17"/>
      <c r="G83" s="17"/>
    </row>
    <row r="84" spans="1:7" ht="13.5" thickBot="1">
      <c r="A84" s="19" t="s">
        <v>14</v>
      </c>
      <c r="B84" s="18">
        <v>13</v>
      </c>
      <c r="C84" s="18">
        <v>13</v>
      </c>
      <c r="D84" s="18">
        <v>12</v>
      </c>
      <c r="E84" s="18">
        <v>12</v>
      </c>
      <c r="F84" s="18"/>
      <c r="G84" s="18"/>
    </row>
    <row r="85" spans="1:7" ht="16.5" thickBot="1">
      <c r="A85" s="31"/>
    </row>
    <row r="86" spans="1:7" ht="13.5" thickBot="1">
      <c r="A86" s="46" t="s">
        <v>59</v>
      </c>
      <c r="B86" s="47"/>
      <c r="C86" s="47"/>
      <c r="D86" s="47"/>
      <c r="E86" s="47"/>
      <c r="F86" s="47"/>
      <c r="G86" s="48"/>
    </row>
    <row r="87" spans="1:7" ht="12.75" customHeight="1">
      <c r="A87" s="22" t="s">
        <v>22</v>
      </c>
      <c r="B87" s="49" t="s">
        <v>80</v>
      </c>
      <c r="C87" s="52" t="s">
        <v>81</v>
      </c>
      <c r="D87" s="23" t="s">
        <v>4</v>
      </c>
      <c r="E87" s="23" t="s">
        <v>4</v>
      </c>
      <c r="F87" s="23" t="s">
        <v>4</v>
      </c>
      <c r="G87" s="23" t="s">
        <v>4</v>
      </c>
    </row>
    <row r="88" spans="1:7">
      <c r="A88" s="22" t="s">
        <v>3</v>
      </c>
      <c r="B88" s="50"/>
      <c r="C88" s="53"/>
      <c r="D88" s="24" t="s">
        <v>5</v>
      </c>
      <c r="E88" s="24" t="s">
        <v>5</v>
      </c>
      <c r="F88" s="24" t="s">
        <v>5</v>
      </c>
      <c r="G88" s="24" t="s">
        <v>5</v>
      </c>
    </row>
    <row r="89" spans="1:7" ht="26.25" thickBot="1">
      <c r="A89" s="25"/>
      <c r="B89" s="51"/>
      <c r="C89" s="54"/>
      <c r="D89" s="26" t="s">
        <v>82</v>
      </c>
      <c r="E89" s="27" t="s">
        <v>83</v>
      </c>
      <c r="F89" s="27" t="s">
        <v>84</v>
      </c>
      <c r="G89" s="27" t="s">
        <v>85</v>
      </c>
    </row>
    <row r="90" spans="1:7" ht="13.5" thickBot="1">
      <c r="A90" s="28" t="s">
        <v>6</v>
      </c>
      <c r="B90" s="29">
        <f>+B92+B93+B94</f>
        <v>96320600</v>
      </c>
      <c r="C90" s="29">
        <f t="shared" ref="C90:G90" si="12">+C92+C93+C94</f>
        <v>98044518</v>
      </c>
      <c r="D90" s="29">
        <f t="shared" si="12"/>
        <v>31477575</v>
      </c>
      <c r="E90" s="29">
        <f t="shared" si="12"/>
        <v>63578946</v>
      </c>
      <c r="F90" s="29">
        <f t="shared" si="12"/>
        <v>0</v>
      </c>
      <c r="G90" s="29">
        <f t="shared" si="12"/>
        <v>0</v>
      </c>
    </row>
    <row r="91" spans="1:7" ht="13.5" thickBot="1">
      <c r="A91" s="19" t="s">
        <v>7</v>
      </c>
      <c r="B91" s="17"/>
      <c r="C91" s="17"/>
      <c r="D91" s="17"/>
      <c r="E91" s="17"/>
      <c r="F91" s="17"/>
      <c r="G91" s="17"/>
    </row>
    <row r="92" spans="1:7" ht="13.5" thickBot="1">
      <c r="A92" s="20" t="s">
        <v>8</v>
      </c>
      <c r="B92" s="17">
        <v>66672400</v>
      </c>
      <c r="C92" s="17">
        <v>67780500</v>
      </c>
      <c r="D92" s="17">
        <v>19802097</v>
      </c>
      <c r="E92" s="17">
        <v>42352502</v>
      </c>
      <c r="F92" s="17"/>
      <c r="G92" s="17"/>
    </row>
    <row r="93" spans="1:7" ht="13.5" thickBot="1">
      <c r="A93" s="20" t="s">
        <v>9</v>
      </c>
      <c r="B93" s="17">
        <v>26072600</v>
      </c>
      <c r="C93" s="17">
        <v>26676418</v>
      </c>
      <c r="D93" s="17">
        <v>11148834</v>
      </c>
      <c r="E93" s="17">
        <v>19970624</v>
      </c>
      <c r="F93" s="17"/>
      <c r="G93" s="17"/>
    </row>
    <row r="94" spans="1:7" ht="13.5" thickBot="1">
      <c r="A94" s="20" t="s">
        <v>10</v>
      </c>
      <c r="B94" s="17">
        <v>3575600</v>
      </c>
      <c r="C94" s="17">
        <v>3587600</v>
      </c>
      <c r="D94" s="17">
        <v>526644</v>
      </c>
      <c r="E94" s="17">
        <v>1255820</v>
      </c>
      <c r="F94" s="17"/>
      <c r="G94" s="17"/>
    </row>
    <row r="95" spans="1:7" ht="13.5" thickBot="1">
      <c r="A95" s="19"/>
      <c r="B95" s="17"/>
      <c r="C95" s="17"/>
      <c r="D95" s="17"/>
      <c r="E95" s="17"/>
      <c r="F95" s="17"/>
      <c r="G95" s="17"/>
    </row>
    <row r="96" spans="1:7" ht="26.25" thickBot="1">
      <c r="A96" s="28" t="s">
        <v>11</v>
      </c>
      <c r="B96" s="29">
        <f>+SUM(B97:B100)</f>
        <v>1957800</v>
      </c>
      <c r="C96" s="29">
        <f t="shared" ref="C96:G96" si="13">+SUM(C97:C100)</f>
        <v>1957800</v>
      </c>
      <c r="D96" s="29">
        <f t="shared" si="13"/>
        <v>63660</v>
      </c>
      <c r="E96" s="29">
        <f t="shared" si="13"/>
        <v>325536</v>
      </c>
      <c r="F96" s="29">
        <f t="shared" si="13"/>
        <v>0</v>
      </c>
      <c r="G96" s="29">
        <f t="shared" si="13"/>
        <v>0</v>
      </c>
    </row>
    <row r="97" spans="1:7" ht="13.5" thickBot="1">
      <c r="A97" s="19" t="s">
        <v>21</v>
      </c>
      <c r="B97" s="17"/>
      <c r="C97" s="17"/>
      <c r="D97" s="17"/>
      <c r="E97" s="17"/>
      <c r="F97" s="17"/>
      <c r="G97" s="17"/>
    </row>
    <row r="98" spans="1:7" ht="39" thickBot="1">
      <c r="A98" s="19" t="s">
        <v>60</v>
      </c>
      <c r="B98" s="17">
        <v>7800</v>
      </c>
      <c r="C98" s="17">
        <v>7800</v>
      </c>
      <c r="D98" s="17"/>
      <c r="E98" s="17">
        <v>5962</v>
      </c>
      <c r="F98" s="17"/>
      <c r="G98" s="17"/>
    </row>
    <row r="99" spans="1:7" ht="51.75" thickBot="1">
      <c r="A99" s="19" t="s">
        <v>76</v>
      </c>
      <c r="B99" s="17">
        <v>1950000</v>
      </c>
      <c r="C99" s="17">
        <v>1950000</v>
      </c>
      <c r="D99" s="17">
        <v>63660</v>
      </c>
      <c r="E99" s="17">
        <v>319574</v>
      </c>
      <c r="F99" s="17"/>
      <c r="G99" s="17"/>
    </row>
    <row r="100" spans="1:7" ht="13.5" thickBot="1">
      <c r="A100" s="19"/>
      <c r="B100" s="17"/>
      <c r="C100" s="17"/>
      <c r="D100" s="17"/>
      <c r="E100" s="17"/>
      <c r="F100" s="17"/>
      <c r="G100" s="17"/>
    </row>
    <row r="101" spans="1:7" ht="13.5" thickBot="1">
      <c r="A101" s="28" t="s">
        <v>13</v>
      </c>
      <c r="B101" s="29">
        <f>+B96+B90</f>
        <v>98278400</v>
      </c>
      <c r="C101" s="29">
        <f t="shared" ref="C101:G101" si="14">+C96+C90</f>
        <v>100002318</v>
      </c>
      <c r="D101" s="29">
        <f t="shared" si="14"/>
        <v>31541235</v>
      </c>
      <c r="E101" s="29">
        <f t="shared" si="14"/>
        <v>63904482</v>
      </c>
      <c r="F101" s="29">
        <f t="shared" si="14"/>
        <v>0</v>
      </c>
      <c r="G101" s="29">
        <f t="shared" si="14"/>
        <v>0</v>
      </c>
    </row>
    <row r="102" spans="1:7" ht="13.5" thickBot="1">
      <c r="A102" s="19"/>
      <c r="B102" s="17"/>
      <c r="C102" s="17"/>
      <c r="D102" s="17"/>
      <c r="E102" s="17"/>
      <c r="F102" s="17"/>
      <c r="G102" s="17"/>
    </row>
    <row r="103" spans="1:7" ht="13.5" thickBot="1">
      <c r="A103" s="19" t="s">
        <v>14</v>
      </c>
      <c r="B103" s="18">
        <v>3896</v>
      </c>
      <c r="C103" s="18">
        <v>3896</v>
      </c>
      <c r="D103" s="18">
        <v>4596</v>
      </c>
      <c r="E103" s="18">
        <v>4589</v>
      </c>
      <c r="F103" s="18"/>
      <c r="G103" s="18"/>
    </row>
    <row r="104" spans="1:7" ht="16.5" thickBot="1">
      <c r="A104" s="31"/>
    </row>
    <row r="105" spans="1:7" ht="13.5" customHeight="1" thickBot="1">
      <c r="A105" s="46" t="s">
        <v>61</v>
      </c>
      <c r="B105" s="47"/>
      <c r="C105" s="47"/>
      <c r="D105" s="47"/>
      <c r="E105" s="47"/>
      <c r="F105" s="47"/>
      <c r="G105" s="48"/>
    </row>
    <row r="106" spans="1:7" ht="12.75" customHeight="1">
      <c r="A106" s="22" t="s">
        <v>22</v>
      </c>
      <c r="B106" s="49" t="s">
        <v>80</v>
      </c>
      <c r="C106" s="52" t="s">
        <v>81</v>
      </c>
      <c r="D106" s="23" t="s">
        <v>4</v>
      </c>
      <c r="E106" s="23" t="s">
        <v>4</v>
      </c>
      <c r="F106" s="23" t="s">
        <v>4</v>
      </c>
      <c r="G106" s="23" t="s">
        <v>4</v>
      </c>
    </row>
    <row r="107" spans="1:7">
      <c r="A107" s="22" t="s">
        <v>3</v>
      </c>
      <c r="B107" s="50"/>
      <c r="C107" s="53"/>
      <c r="D107" s="24" t="s">
        <v>5</v>
      </c>
      <c r="E107" s="24" t="s">
        <v>5</v>
      </c>
      <c r="F107" s="24" t="s">
        <v>5</v>
      </c>
      <c r="G107" s="24" t="s">
        <v>5</v>
      </c>
    </row>
    <row r="108" spans="1:7" ht="26.25" thickBot="1">
      <c r="A108" s="25"/>
      <c r="B108" s="51"/>
      <c r="C108" s="54"/>
      <c r="D108" s="26" t="s">
        <v>82</v>
      </c>
      <c r="E108" s="27" t="s">
        <v>83</v>
      </c>
      <c r="F108" s="27" t="s">
        <v>84</v>
      </c>
      <c r="G108" s="27" t="s">
        <v>85</v>
      </c>
    </row>
    <row r="109" spans="1:7" ht="13.5" thickBot="1">
      <c r="A109" s="28" t="s">
        <v>6</v>
      </c>
      <c r="B109" s="29">
        <f>+B111+B112+B113</f>
        <v>500000</v>
      </c>
      <c r="C109" s="29">
        <f t="shared" ref="C109:G109" si="15">+C111+C112+C113</f>
        <v>394450</v>
      </c>
      <c r="D109" s="29">
        <f t="shared" si="15"/>
        <v>0</v>
      </c>
      <c r="E109" s="29">
        <f t="shared" si="15"/>
        <v>13124</v>
      </c>
      <c r="F109" s="29">
        <f t="shared" si="15"/>
        <v>0</v>
      </c>
      <c r="G109" s="29">
        <f t="shared" si="15"/>
        <v>0</v>
      </c>
    </row>
    <row r="110" spans="1:7" ht="13.5" thickBot="1">
      <c r="A110" s="19" t="s">
        <v>7</v>
      </c>
      <c r="B110" s="17"/>
      <c r="C110" s="17"/>
      <c r="D110" s="17"/>
      <c r="E110" s="17"/>
      <c r="F110" s="17"/>
      <c r="G110" s="17"/>
    </row>
    <row r="111" spans="1:7" ht="13.5" thickBot="1">
      <c r="A111" s="20" t="s">
        <v>8</v>
      </c>
      <c r="B111" s="17"/>
      <c r="C111" s="17"/>
      <c r="D111" s="17"/>
      <c r="E111" s="17"/>
      <c r="F111" s="17"/>
      <c r="G111" s="17"/>
    </row>
    <row r="112" spans="1:7" ht="13.5" thickBot="1">
      <c r="A112" s="20" t="s">
        <v>9</v>
      </c>
      <c r="B112" s="17">
        <v>500000</v>
      </c>
      <c r="C112" s="17">
        <v>394450</v>
      </c>
      <c r="D112" s="17"/>
      <c r="E112" s="17">
        <v>13124</v>
      </c>
      <c r="F112" s="17"/>
      <c r="G112" s="17"/>
    </row>
    <row r="113" spans="1:7" ht="13.5" thickBot="1">
      <c r="A113" s="20" t="s">
        <v>10</v>
      </c>
      <c r="B113" s="17"/>
      <c r="C113" s="17"/>
      <c r="D113" s="17"/>
      <c r="E113" s="17"/>
      <c r="F113" s="17"/>
      <c r="G113" s="17"/>
    </row>
    <row r="114" spans="1:7" ht="13.5" thickBot="1">
      <c r="A114" s="19"/>
      <c r="B114" s="17"/>
      <c r="C114" s="17"/>
      <c r="D114" s="17"/>
      <c r="E114" s="17"/>
      <c r="F114" s="17"/>
      <c r="G114" s="17"/>
    </row>
    <row r="115" spans="1:7" ht="26.25" thickBot="1">
      <c r="A115" s="28" t="s">
        <v>11</v>
      </c>
      <c r="B115" s="29">
        <f>+SUM(B116:B119)</f>
        <v>740000</v>
      </c>
      <c r="C115" s="29">
        <f t="shared" ref="C115:G115" si="16">+SUM(C116:C119)</f>
        <v>845550</v>
      </c>
      <c r="D115" s="29">
        <f t="shared" si="16"/>
        <v>150000</v>
      </c>
      <c r="E115" s="29">
        <f t="shared" si="16"/>
        <v>669898</v>
      </c>
      <c r="F115" s="29">
        <f t="shared" si="16"/>
        <v>0</v>
      </c>
      <c r="G115" s="29">
        <f t="shared" si="16"/>
        <v>0</v>
      </c>
    </row>
    <row r="116" spans="1:7" ht="13.5" thickBot="1">
      <c r="A116" s="19" t="s">
        <v>21</v>
      </c>
      <c r="B116" s="17"/>
      <c r="C116" s="17"/>
      <c r="D116" s="17"/>
      <c r="E116" s="17"/>
      <c r="F116" s="17"/>
      <c r="G116" s="17"/>
    </row>
    <row r="117" spans="1:7" ht="26.25" thickBot="1">
      <c r="A117" s="19" t="s">
        <v>77</v>
      </c>
      <c r="B117" s="17">
        <v>740000</v>
      </c>
      <c r="C117" s="17">
        <v>845550</v>
      </c>
      <c r="D117" s="17">
        <v>150000</v>
      </c>
      <c r="E117" s="17">
        <v>669898</v>
      </c>
      <c r="F117" s="17"/>
      <c r="G117" s="17"/>
    </row>
    <row r="118" spans="1:7" ht="13.5" thickBot="1">
      <c r="A118" s="19"/>
      <c r="B118" s="17"/>
      <c r="C118" s="17"/>
      <c r="D118" s="17"/>
      <c r="E118" s="17"/>
      <c r="F118" s="17"/>
      <c r="G118" s="17"/>
    </row>
    <row r="119" spans="1:7" ht="13.5" thickBot="1">
      <c r="A119" s="19"/>
      <c r="B119" s="17"/>
      <c r="C119" s="17"/>
      <c r="D119" s="17"/>
      <c r="E119" s="17"/>
      <c r="F119" s="17"/>
      <c r="G119" s="17"/>
    </row>
    <row r="120" spans="1:7" ht="13.5" thickBot="1">
      <c r="A120" s="28" t="s">
        <v>13</v>
      </c>
      <c r="B120" s="29">
        <f>+B115+B109</f>
        <v>1240000</v>
      </c>
      <c r="C120" s="29">
        <f t="shared" ref="C120:G120" si="17">+C115+C109</f>
        <v>1240000</v>
      </c>
      <c r="D120" s="29">
        <f t="shared" si="17"/>
        <v>150000</v>
      </c>
      <c r="E120" s="29">
        <f t="shared" si="17"/>
        <v>683022</v>
      </c>
      <c r="F120" s="29">
        <f t="shared" si="17"/>
        <v>0</v>
      </c>
      <c r="G120" s="29">
        <f t="shared" si="17"/>
        <v>0</v>
      </c>
    </row>
    <row r="121" spans="1:7" ht="13.5" thickBot="1">
      <c r="A121" s="19"/>
      <c r="B121" s="17"/>
      <c r="C121" s="17"/>
      <c r="D121" s="17"/>
      <c r="E121" s="17"/>
      <c r="F121" s="17"/>
      <c r="G121" s="17"/>
    </row>
    <row r="122" spans="1:7" ht="13.5" thickBot="1">
      <c r="A122" s="19" t="s">
        <v>14</v>
      </c>
      <c r="B122" s="18"/>
      <c r="C122" s="18"/>
      <c r="D122" s="18"/>
      <c r="E122" s="18"/>
      <c r="F122" s="18"/>
      <c r="G122" s="18"/>
    </row>
    <row r="123" spans="1:7" ht="16.5" thickBot="1">
      <c r="A123" s="31"/>
    </row>
    <row r="124" spans="1:7" ht="13.5" thickBot="1">
      <c r="A124" s="46" t="s">
        <v>62</v>
      </c>
      <c r="B124" s="47"/>
      <c r="C124" s="47"/>
      <c r="D124" s="47"/>
      <c r="E124" s="47"/>
      <c r="F124" s="47"/>
      <c r="G124" s="48"/>
    </row>
    <row r="125" spans="1:7" ht="12.75" customHeight="1">
      <c r="A125" s="22" t="s">
        <v>22</v>
      </c>
      <c r="B125" s="49" t="s">
        <v>80</v>
      </c>
      <c r="C125" s="52" t="s">
        <v>81</v>
      </c>
      <c r="D125" s="23" t="s">
        <v>4</v>
      </c>
      <c r="E125" s="23" t="s">
        <v>4</v>
      </c>
      <c r="F125" s="23" t="s">
        <v>4</v>
      </c>
      <c r="G125" s="23" t="s">
        <v>4</v>
      </c>
    </row>
    <row r="126" spans="1:7">
      <c r="A126" s="22" t="s">
        <v>3</v>
      </c>
      <c r="B126" s="50"/>
      <c r="C126" s="53"/>
      <c r="D126" s="24" t="s">
        <v>5</v>
      </c>
      <c r="E126" s="24" t="s">
        <v>5</v>
      </c>
      <c r="F126" s="24" t="s">
        <v>5</v>
      </c>
      <c r="G126" s="24" t="s">
        <v>5</v>
      </c>
    </row>
    <row r="127" spans="1:7" ht="26.25" thickBot="1">
      <c r="A127" s="25"/>
      <c r="B127" s="51"/>
      <c r="C127" s="54"/>
      <c r="D127" s="26" t="s">
        <v>82</v>
      </c>
      <c r="E127" s="27" t="s">
        <v>83</v>
      </c>
      <c r="F127" s="27" t="s">
        <v>84</v>
      </c>
      <c r="G127" s="27" t="s">
        <v>85</v>
      </c>
    </row>
    <row r="128" spans="1:7" ht="13.5" thickBot="1">
      <c r="A128" s="28" t="s">
        <v>6</v>
      </c>
      <c r="B128" s="29">
        <f>+B130+B131+B132</f>
        <v>399400</v>
      </c>
      <c r="C128" s="29">
        <f t="shared" ref="C128:G128" si="18">+C130+C131+C132</f>
        <v>399400</v>
      </c>
      <c r="D128" s="29">
        <f t="shared" si="18"/>
        <v>90078</v>
      </c>
      <c r="E128" s="29">
        <f t="shared" si="18"/>
        <v>178908</v>
      </c>
      <c r="F128" s="29">
        <f t="shared" si="18"/>
        <v>0</v>
      </c>
      <c r="G128" s="29">
        <f t="shared" si="18"/>
        <v>0</v>
      </c>
    </row>
    <row r="129" spans="1:7" ht="13.5" thickBot="1">
      <c r="A129" s="19" t="s">
        <v>7</v>
      </c>
      <c r="B129" s="17"/>
      <c r="C129" s="17"/>
      <c r="D129" s="17"/>
      <c r="E129" s="17"/>
      <c r="F129" s="17"/>
      <c r="G129" s="17"/>
    </row>
    <row r="130" spans="1:7" ht="13.5" thickBot="1">
      <c r="A130" s="20" t="s">
        <v>8</v>
      </c>
      <c r="B130" s="17">
        <v>206400</v>
      </c>
      <c r="C130" s="17">
        <v>206400</v>
      </c>
      <c r="D130" s="17">
        <v>85750</v>
      </c>
      <c r="E130" s="17">
        <v>169595</v>
      </c>
      <c r="F130" s="17"/>
      <c r="G130" s="17"/>
    </row>
    <row r="131" spans="1:7" ht="13.5" thickBot="1">
      <c r="A131" s="20" t="s">
        <v>9</v>
      </c>
      <c r="B131" s="17">
        <v>193000</v>
      </c>
      <c r="C131" s="17">
        <v>193000</v>
      </c>
      <c r="D131" s="17">
        <v>4328</v>
      </c>
      <c r="E131" s="17">
        <v>9313</v>
      </c>
      <c r="F131" s="17"/>
      <c r="G131" s="17"/>
    </row>
    <row r="132" spans="1:7" ht="13.5" thickBot="1">
      <c r="A132" s="20" t="s">
        <v>10</v>
      </c>
      <c r="B132" s="17"/>
      <c r="C132" s="17"/>
      <c r="D132" s="17"/>
      <c r="E132" s="17"/>
      <c r="F132" s="17"/>
      <c r="G132" s="17"/>
    </row>
    <row r="133" spans="1:7" ht="13.5" thickBot="1">
      <c r="A133" s="19"/>
      <c r="B133" s="17"/>
      <c r="C133" s="17"/>
      <c r="D133" s="17"/>
      <c r="E133" s="17"/>
      <c r="F133" s="17"/>
      <c r="G133" s="17"/>
    </row>
    <row r="134" spans="1:7" ht="26.25" thickBot="1">
      <c r="A134" s="28" t="s">
        <v>11</v>
      </c>
      <c r="B134" s="29">
        <f t="shared" ref="B134:G134" si="19">+SUM(B135:B137)</f>
        <v>60100</v>
      </c>
      <c r="C134" s="29">
        <f t="shared" si="19"/>
        <v>60100</v>
      </c>
      <c r="D134" s="29">
        <f t="shared" si="19"/>
        <v>0</v>
      </c>
      <c r="E134" s="29">
        <f t="shared" si="19"/>
        <v>0</v>
      </c>
      <c r="F134" s="29">
        <f t="shared" si="19"/>
        <v>0</v>
      </c>
      <c r="G134" s="29">
        <f t="shared" si="19"/>
        <v>0</v>
      </c>
    </row>
    <row r="135" spans="1:7" ht="13.5" thickBot="1">
      <c r="A135" s="19" t="s">
        <v>21</v>
      </c>
      <c r="B135" s="17"/>
      <c r="C135" s="17"/>
      <c r="D135" s="17"/>
      <c r="E135" s="17"/>
      <c r="F135" s="17"/>
      <c r="G135" s="17"/>
    </row>
    <row r="136" spans="1:7" ht="39" thickBot="1">
      <c r="A136" s="19" t="s">
        <v>63</v>
      </c>
      <c r="B136" s="17">
        <v>60100</v>
      </c>
      <c r="C136" s="17">
        <v>60100</v>
      </c>
      <c r="D136" s="17"/>
      <c r="E136" s="17"/>
      <c r="F136" s="17"/>
      <c r="G136" s="17"/>
    </row>
    <row r="137" spans="1:7" ht="13.5" thickBot="1">
      <c r="A137" s="19"/>
      <c r="B137" s="17"/>
      <c r="C137" s="17"/>
      <c r="D137" s="17"/>
      <c r="E137" s="17"/>
      <c r="F137" s="17"/>
      <c r="G137" s="17"/>
    </row>
    <row r="138" spans="1:7" ht="13.5" thickBot="1">
      <c r="A138" s="28" t="s">
        <v>13</v>
      </c>
      <c r="B138" s="29">
        <f t="shared" ref="B138:G138" si="20">+B134+B128</f>
        <v>459500</v>
      </c>
      <c r="C138" s="29">
        <f t="shared" si="20"/>
        <v>459500</v>
      </c>
      <c r="D138" s="29">
        <f t="shared" si="20"/>
        <v>90078</v>
      </c>
      <c r="E138" s="29">
        <f t="shared" si="20"/>
        <v>178908</v>
      </c>
      <c r="F138" s="29">
        <f t="shared" si="20"/>
        <v>0</v>
      </c>
      <c r="G138" s="29">
        <f t="shared" si="20"/>
        <v>0</v>
      </c>
    </row>
    <row r="139" spans="1:7" ht="13.5" thickBot="1">
      <c r="A139" s="19"/>
      <c r="B139" s="17"/>
      <c r="C139" s="17"/>
      <c r="D139" s="17"/>
      <c r="E139" s="17"/>
      <c r="F139" s="17"/>
      <c r="G139" s="17"/>
    </row>
    <row r="140" spans="1:7" ht="13.5" thickBot="1">
      <c r="A140" s="19" t="s">
        <v>14</v>
      </c>
      <c r="B140" s="18">
        <v>10</v>
      </c>
      <c r="C140" s="18">
        <v>10</v>
      </c>
      <c r="D140" s="18">
        <v>12</v>
      </c>
      <c r="E140" s="18">
        <v>12</v>
      </c>
      <c r="F140" s="18"/>
      <c r="G140" s="18"/>
    </row>
    <row r="141" spans="1:7" ht="16.5" thickBot="1">
      <c r="A141" s="31"/>
    </row>
    <row r="142" spans="1:7" ht="25.5" customHeight="1" thickBot="1">
      <c r="A142" s="46" t="s">
        <v>64</v>
      </c>
      <c r="B142" s="47"/>
      <c r="C142" s="47"/>
      <c r="D142" s="47"/>
      <c r="E142" s="47"/>
      <c r="F142" s="47"/>
      <c r="G142" s="48"/>
    </row>
    <row r="143" spans="1:7" ht="12.75" customHeight="1">
      <c r="A143" s="22" t="s">
        <v>22</v>
      </c>
      <c r="B143" s="49" t="s">
        <v>80</v>
      </c>
      <c r="C143" s="52" t="s">
        <v>81</v>
      </c>
      <c r="D143" s="23" t="s">
        <v>4</v>
      </c>
      <c r="E143" s="23" t="s">
        <v>4</v>
      </c>
      <c r="F143" s="23" t="s">
        <v>4</v>
      </c>
      <c r="G143" s="23" t="s">
        <v>4</v>
      </c>
    </row>
    <row r="144" spans="1:7">
      <c r="A144" s="22" t="s">
        <v>3</v>
      </c>
      <c r="B144" s="50"/>
      <c r="C144" s="53"/>
      <c r="D144" s="24" t="s">
        <v>5</v>
      </c>
      <c r="E144" s="24" t="s">
        <v>5</v>
      </c>
      <c r="F144" s="24" t="s">
        <v>5</v>
      </c>
      <c r="G144" s="24" t="s">
        <v>5</v>
      </c>
    </row>
    <row r="145" spans="1:7" ht="26.25" thickBot="1">
      <c r="A145" s="25"/>
      <c r="B145" s="51"/>
      <c r="C145" s="54"/>
      <c r="D145" s="26" t="s">
        <v>82</v>
      </c>
      <c r="E145" s="27" t="s">
        <v>83</v>
      </c>
      <c r="F145" s="27" t="s">
        <v>84</v>
      </c>
      <c r="G145" s="27" t="s">
        <v>85</v>
      </c>
    </row>
    <row r="146" spans="1:7" ht="13.5" thickBot="1">
      <c r="A146" s="28" t="s">
        <v>6</v>
      </c>
      <c r="B146" s="29">
        <f>+B148+B149+B150</f>
        <v>4282600</v>
      </c>
      <c r="C146" s="29">
        <f t="shared" ref="C146:G146" si="21">+C148+C149+C150</f>
        <v>6282600</v>
      </c>
      <c r="D146" s="29">
        <f t="shared" si="21"/>
        <v>1202471</v>
      </c>
      <c r="E146" s="29">
        <f t="shared" si="21"/>
        <v>2263945</v>
      </c>
      <c r="F146" s="29">
        <f t="shared" si="21"/>
        <v>0</v>
      </c>
      <c r="G146" s="29">
        <f t="shared" si="21"/>
        <v>0</v>
      </c>
    </row>
    <row r="147" spans="1:7" ht="13.5" thickBot="1">
      <c r="A147" s="19" t="s">
        <v>7</v>
      </c>
      <c r="B147" s="17"/>
      <c r="C147" s="17"/>
      <c r="D147" s="17"/>
      <c r="E147" s="17"/>
      <c r="F147" s="17"/>
      <c r="G147" s="17"/>
    </row>
    <row r="148" spans="1:7" ht="13.5" thickBot="1">
      <c r="A148" s="20" t="s">
        <v>8</v>
      </c>
      <c r="B148" s="17">
        <v>3206500</v>
      </c>
      <c r="C148" s="17">
        <v>3206500</v>
      </c>
      <c r="D148" s="17">
        <v>683296</v>
      </c>
      <c r="E148" s="17">
        <v>1442323</v>
      </c>
      <c r="F148" s="17"/>
      <c r="G148" s="17"/>
    </row>
    <row r="149" spans="1:7" ht="13.5" thickBot="1">
      <c r="A149" s="20" t="s">
        <v>9</v>
      </c>
      <c r="B149" s="17">
        <v>1076100</v>
      </c>
      <c r="C149" s="17">
        <v>1076100</v>
      </c>
      <c r="D149" s="17">
        <v>239724</v>
      </c>
      <c r="E149" s="17">
        <v>394643</v>
      </c>
      <c r="F149" s="17"/>
      <c r="G149" s="17"/>
    </row>
    <row r="150" spans="1:7" ht="13.5" thickBot="1">
      <c r="A150" s="20" t="s">
        <v>10</v>
      </c>
      <c r="B150" s="17"/>
      <c r="C150" s="17">
        <v>2000000</v>
      </c>
      <c r="D150" s="17">
        <v>279451</v>
      </c>
      <c r="E150" s="17">
        <v>426979</v>
      </c>
      <c r="F150" s="17"/>
      <c r="G150" s="17"/>
    </row>
    <row r="151" spans="1:7" ht="13.5" thickBot="1">
      <c r="A151" s="19"/>
      <c r="B151" s="17"/>
      <c r="C151" s="17"/>
      <c r="D151" s="17"/>
      <c r="E151" s="17"/>
      <c r="F151" s="17"/>
      <c r="G151" s="17"/>
    </row>
    <row r="152" spans="1:7" ht="26.25" thickBot="1">
      <c r="A152" s="28" t="s">
        <v>11</v>
      </c>
      <c r="B152" s="29">
        <f>+SUM(B153:B160)</f>
        <v>2983300</v>
      </c>
      <c r="C152" s="29">
        <f t="shared" ref="C152:G152" si="22">+SUM(C153:C160)</f>
        <v>3113300</v>
      </c>
      <c r="D152" s="29">
        <f t="shared" si="22"/>
        <v>88543</v>
      </c>
      <c r="E152" s="29">
        <f t="shared" si="22"/>
        <v>327351</v>
      </c>
      <c r="F152" s="29">
        <f t="shared" si="22"/>
        <v>0</v>
      </c>
      <c r="G152" s="29">
        <f t="shared" si="22"/>
        <v>0</v>
      </c>
    </row>
    <row r="153" spans="1:7" ht="13.5" thickBot="1">
      <c r="A153" s="19" t="s">
        <v>21</v>
      </c>
      <c r="B153" s="17"/>
      <c r="C153" s="17"/>
      <c r="D153" s="17"/>
      <c r="E153" s="17"/>
      <c r="F153" s="17"/>
      <c r="G153" s="17"/>
    </row>
    <row r="154" spans="1:7" ht="26.25" thickBot="1">
      <c r="A154" s="19" t="s">
        <v>57</v>
      </c>
      <c r="B154" s="17">
        <v>14700</v>
      </c>
      <c r="C154" s="17">
        <v>14700</v>
      </c>
      <c r="D154" s="17">
        <v>11775</v>
      </c>
      <c r="E154" s="17">
        <v>12075</v>
      </c>
      <c r="F154" s="17"/>
      <c r="G154" s="17"/>
    </row>
    <row r="155" spans="1:7" ht="39" thickBot="1">
      <c r="A155" s="19" t="s">
        <v>78</v>
      </c>
      <c r="B155" s="17">
        <v>400000</v>
      </c>
      <c r="C155" s="17">
        <v>400000</v>
      </c>
      <c r="D155" s="17"/>
      <c r="E155" s="17">
        <v>67051</v>
      </c>
      <c r="F155" s="17"/>
      <c r="G155" s="17"/>
    </row>
    <row r="156" spans="1:7" ht="51.75" thickBot="1">
      <c r="A156" s="19" t="s">
        <v>70</v>
      </c>
      <c r="B156" s="17">
        <v>325000</v>
      </c>
      <c r="C156" s="17">
        <v>325000</v>
      </c>
      <c r="D156" s="17">
        <v>21538</v>
      </c>
      <c r="E156" s="17">
        <v>145605</v>
      </c>
      <c r="F156" s="17"/>
      <c r="G156" s="17"/>
    </row>
    <row r="157" spans="1:7" ht="26.25" thickBot="1">
      <c r="A157" s="19" t="s">
        <v>71</v>
      </c>
      <c r="B157" s="17">
        <v>243600</v>
      </c>
      <c r="C157" s="17">
        <v>243600</v>
      </c>
      <c r="D157" s="17">
        <v>55300</v>
      </c>
      <c r="E157" s="17">
        <v>107800</v>
      </c>
      <c r="F157" s="17"/>
      <c r="G157" s="17"/>
    </row>
    <row r="158" spans="1:7" ht="26.25" thickBot="1">
      <c r="A158" s="19" t="s">
        <v>72</v>
      </c>
      <c r="B158" s="17">
        <v>2000000</v>
      </c>
      <c r="C158" s="17">
        <v>2000000</v>
      </c>
      <c r="D158" s="17">
        <v>-70</v>
      </c>
      <c r="E158" s="17">
        <v>-5180</v>
      </c>
      <c r="F158" s="17"/>
      <c r="G158" s="17"/>
    </row>
    <row r="159" spans="1:7" ht="26.25" thickBot="1">
      <c r="A159" s="19" t="s">
        <v>92</v>
      </c>
      <c r="B159" s="17"/>
      <c r="C159" s="17">
        <v>130000</v>
      </c>
      <c r="D159" s="17"/>
      <c r="E159" s="17"/>
      <c r="F159" s="17"/>
      <c r="G159" s="17"/>
    </row>
    <row r="160" spans="1:7" ht="13.5" thickBot="1">
      <c r="A160" s="19"/>
      <c r="B160" s="17"/>
      <c r="C160" s="17"/>
      <c r="D160" s="17"/>
      <c r="E160" s="17"/>
      <c r="F160" s="17"/>
      <c r="G160" s="17"/>
    </row>
    <row r="161" spans="1:7" ht="13.5" thickBot="1">
      <c r="A161" s="28" t="s">
        <v>13</v>
      </c>
      <c r="B161" s="29">
        <f>+B152+B146</f>
        <v>7265900</v>
      </c>
      <c r="C161" s="29">
        <f t="shared" ref="C161:G161" si="23">+C152+C146</f>
        <v>9395900</v>
      </c>
      <c r="D161" s="29">
        <f t="shared" si="23"/>
        <v>1291014</v>
      </c>
      <c r="E161" s="29">
        <f t="shared" si="23"/>
        <v>2591296</v>
      </c>
      <c r="F161" s="29">
        <f t="shared" si="23"/>
        <v>0</v>
      </c>
      <c r="G161" s="29">
        <f t="shared" si="23"/>
        <v>0</v>
      </c>
    </row>
    <row r="162" spans="1:7" ht="13.5" thickBot="1">
      <c r="A162" s="19"/>
      <c r="B162" s="17"/>
      <c r="C162" s="17"/>
      <c r="D162" s="17"/>
      <c r="E162" s="17"/>
      <c r="F162" s="17"/>
      <c r="G162" s="17"/>
    </row>
    <row r="163" spans="1:7" ht="13.5" thickBot="1">
      <c r="A163" s="19" t="s">
        <v>14</v>
      </c>
      <c r="B163" s="18">
        <v>213</v>
      </c>
      <c r="C163" s="18">
        <v>213</v>
      </c>
      <c r="D163" s="18">
        <v>209</v>
      </c>
      <c r="E163" s="18">
        <v>210</v>
      </c>
      <c r="F163" s="18"/>
      <c r="G163" s="18"/>
    </row>
    <row r="164" spans="1:7" ht="16.5" thickBot="1">
      <c r="A164" s="31"/>
    </row>
    <row r="165" spans="1:7" ht="13.5" thickBot="1">
      <c r="A165" s="46" t="s">
        <v>65</v>
      </c>
      <c r="B165" s="47"/>
      <c r="C165" s="47"/>
      <c r="D165" s="47"/>
      <c r="E165" s="47"/>
      <c r="F165" s="47"/>
      <c r="G165" s="48"/>
    </row>
    <row r="166" spans="1:7" ht="12.75" customHeight="1">
      <c r="A166" s="22" t="s">
        <v>22</v>
      </c>
      <c r="B166" s="49" t="s">
        <v>80</v>
      </c>
      <c r="C166" s="52" t="s">
        <v>81</v>
      </c>
      <c r="D166" s="23" t="s">
        <v>4</v>
      </c>
      <c r="E166" s="23" t="s">
        <v>4</v>
      </c>
      <c r="F166" s="23" t="s">
        <v>4</v>
      </c>
      <c r="G166" s="23" t="s">
        <v>4</v>
      </c>
    </row>
    <row r="167" spans="1:7">
      <c r="A167" s="22" t="s">
        <v>3</v>
      </c>
      <c r="B167" s="50"/>
      <c r="C167" s="53"/>
      <c r="D167" s="24" t="s">
        <v>5</v>
      </c>
      <c r="E167" s="24" t="s">
        <v>5</v>
      </c>
      <c r="F167" s="24" t="s">
        <v>5</v>
      </c>
      <c r="G167" s="24" t="s">
        <v>5</v>
      </c>
    </row>
    <row r="168" spans="1:7" ht="26.25" thickBot="1">
      <c r="A168" s="25"/>
      <c r="B168" s="51"/>
      <c r="C168" s="54"/>
      <c r="D168" s="26" t="s">
        <v>82</v>
      </c>
      <c r="E168" s="27" t="s">
        <v>83</v>
      </c>
      <c r="F168" s="27" t="s">
        <v>84</v>
      </c>
      <c r="G168" s="27" t="s">
        <v>85</v>
      </c>
    </row>
    <row r="169" spans="1:7" ht="13.5" thickBot="1">
      <c r="A169" s="28" t="s">
        <v>6</v>
      </c>
      <c r="B169" s="29">
        <f>+B171+B172+B173</f>
        <v>4184900</v>
      </c>
      <c r="C169" s="29">
        <f t="shared" ref="C169:G169" si="24">+C171+C172+C173</f>
        <v>4184900</v>
      </c>
      <c r="D169" s="29">
        <f t="shared" si="24"/>
        <v>936413</v>
      </c>
      <c r="E169" s="29">
        <f t="shared" si="24"/>
        <v>1799170</v>
      </c>
      <c r="F169" s="29">
        <f t="shared" si="24"/>
        <v>0</v>
      </c>
      <c r="G169" s="29">
        <f t="shared" si="24"/>
        <v>0</v>
      </c>
    </row>
    <row r="170" spans="1:7" ht="13.5" thickBot="1">
      <c r="A170" s="19" t="s">
        <v>7</v>
      </c>
      <c r="B170" s="17"/>
      <c r="C170" s="17"/>
      <c r="D170" s="17"/>
      <c r="E170" s="17"/>
      <c r="F170" s="17"/>
      <c r="G170" s="17"/>
    </row>
    <row r="171" spans="1:7" ht="13.5" thickBot="1">
      <c r="A171" s="20" t="s">
        <v>8</v>
      </c>
      <c r="B171" s="17">
        <v>840500</v>
      </c>
      <c r="C171" s="17">
        <v>840500</v>
      </c>
      <c r="D171" s="17">
        <v>113257</v>
      </c>
      <c r="E171" s="17">
        <v>220802</v>
      </c>
      <c r="F171" s="17"/>
      <c r="G171" s="17"/>
    </row>
    <row r="172" spans="1:7" ht="13.5" thickBot="1">
      <c r="A172" s="20" t="s">
        <v>9</v>
      </c>
      <c r="B172" s="17">
        <v>3344400</v>
      </c>
      <c r="C172" s="17">
        <v>3344400</v>
      </c>
      <c r="D172" s="17">
        <v>756658</v>
      </c>
      <c r="E172" s="17">
        <v>1511870</v>
      </c>
      <c r="F172" s="17"/>
      <c r="G172" s="17"/>
    </row>
    <row r="173" spans="1:7" ht="13.5" thickBot="1">
      <c r="A173" s="20" t="s">
        <v>10</v>
      </c>
      <c r="B173" s="17"/>
      <c r="C173" s="17"/>
      <c r="D173" s="17">
        <v>66498</v>
      </c>
      <c r="E173" s="17">
        <v>66498</v>
      </c>
      <c r="F173" s="17"/>
      <c r="G173" s="17"/>
    </row>
    <row r="174" spans="1:7" ht="13.5" thickBot="1">
      <c r="A174" s="19"/>
      <c r="B174" s="17"/>
      <c r="C174" s="17"/>
      <c r="D174" s="17"/>
      <c r="E174" s="17"/>
      <c r="F174" s="17"/>
      <c r="G174" s="17"/>
    </row>
    <row r="175" spans="1:7" ht="26.25" thickBot="1">
      <c r="A175" s="28" t="s">
        <v>11</v>
      </c>
      <c r="B175" s="29">
        <f>+SUM(B176:B179)</f>
        <v>64400</v>
      </c>
      <c r="C175" s="29">
        <f t="shared" ref="C175:G175" si="25">+SUM(C176:C179)</f>
        <v>64400</v>
      </c>
      <c r="D175" s="29">
        <f t="shared" si="25"/>
        <v>34336</v>
      </c>
      <c r="E175" s="29">
        <f t="shared" si="25"/>
        <v>36954</v>
      </c>
      <c r="F175" s="29">
        <f t="shared" si="25"/>
        <v>0</v>
      </c>
      <c r="G175" s="29">
        <f t="shared" si="25"/>
        <v>0</v>
      </c>
    </row>
    <row r="176" spans="1:7" ht="13.5" thickBot="1">
      <c r="A176" s="19" t="s">
        <v>21</v>
      </c>
      <c r="B176" s="17"/>
      <c r="C176" s="17"/>
      <c r="D176" s="17"/>
      <c r="E176" s="17"/>
      <c r="F176" s="17"/>
      <c r="G176" s="17"/>
    </row>
    <row r="177" spans="1:7" ht="39" thickBot="1">
      <c r="A177" s="19" t="s">
        <v>66</v>
      </c>
      <c r="B177" s="17">
        <v>64400</v>
      </c>
      <c r="C177" s="17">
        <v>64400</v>
      </c>
      <c r="D177" s="17">
        <v>34336</v>
      </c>
      <c r="E177" s="17">
        <v>36954</v>
      </c>
      <c r="F177" s="17"/>
      <c r="G177" s="17"/>
    </row>
    <row r="178" spans="1:7" ht="13.5" thickBot="1">
      <c r="A178" s="19"/>
      <c r="B178" s="17"/>
      <c r="C178" s="17"/>
      <c r="D178" s="17"/>
      <c r="E178" s="17"/>
      <c r="F178" s="17"/>
      <c r="G178" s="17"/>
    </row>
    <row r="179" spans="1:7" ht="13.5" thickBot="1">
      <c r="A179" s="19"/>
      <c r="B179" s="17"/>
      <c r="C179" s="17"/>
      <c r="D179" s="17"/>
      <c r="E179" s="17"/>
      <c r="F179" s="17"/>
      <c r="G179" s="17"/>
    </row>
    <row r="180" spans="1:7" ht="13.5" thickBot="1">
      <c r="A180" s="28" t="s">
        <v>13</v>
      </c>
      <c r="B180" s="29">
        <f>+B175+B169</f>
        <v>4249300</v>
      </c>
      <c r="C180" s="29">
        <f t="shared" ref="C180:G180" si="26">+C175+C169</f>
        <v>4249300</v>
      </c>
      <c r="D180" s="29">
        <f t="shared" si="26"/>
        <v>970749</v>
      </c>
      <c r="E180" s="29">
        <f t="shared" si="26"/>
        <v>1836124</v>
      </c>
      <c r="F180" s="29">
        <f t="shared" si="26"/>
        <v>0</v>
      </c>
      <c r="G180" s="29">
        <f t="shared" si="26"/>
        <v>0</v>
      </c>
    </row>
    <row r="181" spans="1:7" ht="13.5" thickBot="1">
      <c r="A181" s="19"/>
      <c r="B181" s="17"/>
      <c r="C181" s="17"/>
      <c r="D181" s="17"/>
      <c r="E181" s="17"/>
      <c r="F181" s="17"/>
      <c r="G181" s="17"/>
    </row>
    <row r="182" spans="1:7" ht="13.5" thickBot="1">
      <c r="A182" s="19" t="s">
        <v>14</v>
      </c>
      <c r="B182" s="18">
        <v>45</v>
      </c>
      <c r="C182" s="18">
        <v>45</v>
      </c>
      <c r="D182" s="18">
        <v>35</v>
      </c>
      <c r="E182" s="18">
        <v>35</v>
      </c>
      <c r="F182" s="18"/>
      <c r="G182" s="18"/>
    </row>
    <row r="183" spans="1:7" ht="16.5" thickBot="1">
      <c r="A183" s="31"/>
    </row>
    <row r="184" spans="1:7" ht="13.5" thickBot="1">
      <c r="A184" s="46" t="s">
        <v>67</v>
      </c>
      <c r="B184" s="47"/>
      <c r="C184" s="47"/>
      <c r="D184" s="47"/>
      <c r="E184" s="47"/>
      <c r="F184" s="47"/>
      <c r="G184" s="48"/>
    </row>
    <row r="185" spans="1:7" ht="12.75" customHeight="1">
      <c r="A185" s="22" t="s">
        <v>22</v>
      </c>
      <c r="B185" s="49" t="s">
        <v>80</v>
      </c>
      <c r="C185" s="52" t="s">
        <v>81</v>
      </c>
      <c r="D185" s="23" t="s">
        <v>4</v>
      </c>
      <c r="E185" s="23" t="s">
        <v>4</v>
      </c>
      <c r="F185" s="23" t="s">
        <v>4</v>
      </c>
      <c r="G185" s="23" t="s">
        <v>4</v>
      </c>
    </row>
    <row r="186" spans="1:7">
      <c r="A186" s="22" t="s">
        <v>3</v>
      </c>
      <c r="B186" s="50"/>
      <c r="C186" s="53"/>
      <c r="D186" s="24" t="s">
        <v>5</v>
      </c>
      <c r="E186" s="24" t="s">
        <v>5</v>
      </c>
      <c r="F186" s="24" t="s">
        <v>5</v>
      </c>
      <c r="G186" s="24" t="s">
        <v>5</v>
      </c>
    </row>
    <row r="187" spans="1:7" ht="26.25" thickBot="1">
      <c r="A187" s="25"/>
      <c r="B187" s="51"/>
      <c r="C187" s="54"/>
      <c r="D187" s="26" t="s">
        <v>82</v>
      </c>
      <c r="E187" s="27" t="s">
        <v>83</v>
      </c>
      <c r="F187" s="27" t="s">
        <v>84</v>
      </c>
      <c r="G187" s="27" t="s">
        <v>85</v>
      </c>
    </row>
    <row r="188" spans="1:7" ht="13.5" thickBot="1">
      <c r="A188" s="28" t="s">
        <v>6</v>
      </c>
      <c r="B188" s="29">
        <f>+B190+B191+B192</f>
        <v>38916200</v>
      </c>
      <c r="C188" s="29">
        <f t="shared" ref="C188:G188" si="27">+C190+C191+C192</f>
        <v>40664295</v>
      </c>
      <c r="D188" s="29">
        <f t="shared" si="27"/>
        <v>8958006</v>
      </c>
      <c r="E188" s="29">
        <f t="shared" si="27"/>
        <v>18716629</v>
      </c>
      <c r="F188" s="29">
        <f t="shared" si="27"/>
        <v>0</v>
      </c>
      <c r="G188" s="29">
        <f t="shared" si="27"/>
        <v>0</v>
      </c>
    </row>
    <row r="189" spans="1:7" ht="13.5" thickBot="1">
      <c r="A189" s="19" t="s">
        <v>7</v>
      </c>
      <c r="B189" s="17"/>
      <c r="C189" s="17"/>
      <c r="D189" s="17"/>
      <c r="E189" s="17"/>
      <c r="F189" s="17"/>
      <c r="G189" s="17"/>
    </row>
    <row r="190" spans="1:7" ht="13.5" thickBot="1">
      <c r="A190" s="20" t="s">
        <v>8</v>
      </c>
      <c r="B190" s="17">
        <v>33391000</v>
      </c>
      <c r="C190" s="17">
        <v>33448295</v>
      </c>
      <c r="D190" s="17">
        <v>7494279</v>
      </c>
      <c r="E190" s="17">
        <v>16085666</v>
      </c>
      <c r="F190" s="17"/>
      <c r="G190" s="17"/>
    </row>
    <row r="191" spans="1:7" ht="13.5" thickBot="1">
      <c r="A191" s="20" t="s">
        <v>9</v>
      </c>
      <c r="B191" s="17">
        <v>5399100</v>
      </c>
      <c r="C191" s="17">
        <v>7064472</v>
      </c>
      <c r="D191" s="17">
        <v>1429444</v>
      </c>
      <c r="E191" s="17">
        <v>2478241</v>
      </c>
      <c r="F191" s="17"/>
      <c r="G191" s="17"/>
    </row>
    <row r="192" spans="1:7" ht="13.5" thickBot="1">
      <c r="A192" s="20" t="s">
        <v>10</v>
      </c>
      <c r="B192" s="17">
        <v>126100</v>
      </c>
      <c r="C192" s="17">
        <v>151528</v>
      </c>
      <c r="D192" s="17">
        <v>34283</v>
      </c>
      <c r="E192" s="17">
        <v>152722</v>
      </c>
      <c r="F192" s="17"/>
      <c r="G192" s="17"/>
    </row>
    <row r="193" spans="1:7" ht="13.5" thickBot="1">
      <c r="A193" s="19"/>
      <c r="B193" s="17"/>
      <c r="C193" s="17"/>
      <c r="D193" s="17"/>
      <c r="E193" s="17"/>
      <c r="F193" s="17"/>
      <c r="G193" s="17"/>
    </row>
    <row r="194" spans="1:7" ht="26.25" thickBot="1">
      <c r="A194" s="28" t="s">
        <v>11</v>
      </c>
      <c r="B194" s="29">
        <f>+SUM(B195:B198)</f>
        <v>508400</v>
      </c>
      <c r="C194" s="29">
        <f t="shared" ref="C194:G194" si="28">+SUM(C195:C198)</f>
        <v>937312</v>
      </c>
      <c r="D194" s="29">
        <f t="shared" si="28"/>
        <v>196975</v>
      </c>
      <c r="E194" s="29">
        <f t="shared" si="28"/>
        <v>556249</v>
      </c>
      <c r="F194" s="29">
        <f t="shared" si="28"/>
        <v>0</v>
      </c>
      <c r="G194" s="29">
        <f t="shared" si="28"/>
        <v>0</v>
      </c>
    </row>
    <row r="195" spans="1:7" ht="13.5" thickBot="1">
      <c r="A195" s="19" t="s">
        <v>21</v>
      </c>
      <c r="B195" s="17"/>
      <c r="C195" s="17"/>
      <c r="D195" s="17"/>
      <c r="E195" s="17"/>
      <c r="F195" s="17"/>
      <c r="G195" s="17"/>
    </row>
    <row r="196" spans="1:7" ht="13.5" thickBot="1">
      <c r="A196" s="19" t="s">
        <v>88</v>
      </c>
      <c r="B196" s="17">
        <v>508400</v>
      </c>
      <c r="C196" s="17">
        <v>937312</v>
      </c>
      <c r="D196" s="17">
        <v>192875</v>
      </c>
      <c r="E196" s="17">
        <v>552149</v>
      </c>
      <c r="F196" s="17"/>
      <c r="G196" s="17"/>
    </row>
    <row r="197" spans="1:7" ht="39" thickBot="1">
      <c r="A197" s="34" t="s">
        <v>89</v>
      </c>
      <c r="B197" s="17"/>
      <c r="C197" s="17"/>
      <c r="D197" s="17">
        <v>4100</v>
      </c>
      <c r="E197" s="17">
        <v>4100</v>
      </c>
      <c r="F197" s="17"/>
      <c r="G197" s="17"/>
    </row>
    <row r="198" spans="1:7" ht="13.5" thickBot="1">
      <c r="A198" s="19"/>
      <c r="B198" s="17"/>
      <c r="C198" s="17"/>
      <c r="D198" s="17"/>
      <c r="E198" s="17"/>
      <c r="F198" s="17"/>
      <c r="G198" s="17"/>
    </row>
    <row r="199" spans="1:7" ht="13.5" thickBot="1">
      <c r="A199" s="28" t="s">
        <v>13</v>
      </c>
      <c r="B199" s="29">
        <f>+B194+B188</f>
        <v>39424600</v>
      </c>
      <c r="C199" s="29">
        <f t="shared" ref="C199:G199" si="29">+C194+C188</f>
        <v>41601607</v>
      </c>
      <c r="D199" s="29">
        <f t="shared" si="29"/>
        <v>9154981</v>
      </c>
      <c r="E199" s="29">
        <f t="shared" si="29"/>
        <v>19272878</v>
      </c>
      <c r="F199" s="29">
        <f t="shared" si="29"/>
        <v>0</v>
      </c>
      <c r="G199" s="29">
        <f t="shared" si="29"/>
        <v>0</v>
      </c>
    </row>
    <row r="200" spans="1:7" ht="13.5" thickBot="1">
      <c r="A200" s="19"/>
      <c r="B200" s="17"/>
      <c r="C200" s="17"/>
      <c r="D200" s="17"/>
      <c r="E200" s="17"/>
      <c r="F200" s="17"/>
      <c r="G200" s="17"/>
    </row>
    <row r="201" spans="1:7" ht="13.5" thickBot="1">
      <c r="A201" s="19" t="s">
        <v>14</v>
      </c>
      <c r="B201" s="18">
        <v>1657</v>
      </c>
      <c r="C201" s="18">
        <v>1657</v>
      </c>
      <c r="D201" s="18">
        <v>1686</v>
      </c>
      <c r="E201" s="18">
        <v>1672</v>
      </c>
      <c r="F201" s="18"/>
      <c r="G201" s="18"/>
    </row>
    <row r="202" spans="1:7" ht="16.5" thickBot="1">
      <c r="A202" s="31"/>
    </row>
    <row r="203" spans="1:7" ht="13.5" thickBot="1">
      <c r="A203" s="46" t="s">
        <v>68</v>
      </c>
      <c r="B203" s="47"/>
      <c r="C203" s="47"/>
      <c r="D203" s="47"/>
      <c r="E203" s="47"/>
      <c r="F203" s="47"/>
      <c r="G203" s="48"/>
    </row>
    <row r="204" spans="1:7">
      <c r="A204" s="22" t="s">
        <v>22</v>
      </c>
      <c r="B204" s="49" t="s">
        <v>80</v>
      </c>
      <c r="C204" s="52" t="s">
        <v>81</v>
      </c>
      <c r="D204" s="23" t="s">
        <v>4</v>
      </c>
      <c r="E204" s="23" t="s">
        <v>4</v>
      </c>
      <c r="F204" s="23" t="s">
        <v>4</v>
      </c>
      <c r="G204" s="23" t="s">
        <v>4</v>
      </c>
    </row>
    <row r="205" spans="1:7">
      <c r="A205" s="22" t="s">
        <v>3</v>
      </c>
      <c r="B205" s="50"/>
      <c r="C205" s="53"/>
      <c r="D205" s="24" t="s">
        <v>5</v>
      </c>
      <c r="E205" s="24" t="s">
        <v>5</v>
      </c>
      <c r="F205" s="24" t="s">
        <v>5</v>
      </c>
      <c r="G205" s="24" t="s">
        <v>5</v>
      </c>
    </row>
    <row r="206" spans="1:7" ht="26.25" thickBot="1">
      <c r="A206" s="25"/>
      <c r="B206" s="51"/>
      <c r="C206" s="54"/>
      <c r="D206" s="26" t="s">
        <v>82</v>
      </c>
      <c r="E206" s="27" t="s">
        <v>83</v>
      </c>
      <c r="F206" s="27" t="s">
        <v>84</v>
      </c>
      <c r="G206" s="27" t="s">
        <v>85</v>
      </c>
    </row>
    <row r="207" spans="1:7" ht="13.5" thickBot="1">
      <c r="A207" s="28" t="s">
        <v>6</v>
      </c>
      <c r="B207" s="29">
        <f>+B209+B210+B211</f>
        <v>5161700</v>
      </c>
      <c r="C207" s="29">
        <f t="shared" ref="C207:G207" si="30">+C209+C210+C211</f>
        <v>5161700</v>
      </c>
      <c r="D207" s="29">
        <f t="shared" si="30"/>
        <v>1152378</v>
      </c>
      <c r="E207" s="29">
        <f t="shared" si="30"/>
        <v>2137505</v>
      </c>
      <c r="F207" s="29">
        <f t="shared" si="30"/>
        <v>0</v>
      </c>
      <c r="G207" s="29">
        <f t="shared" si="30"/>
        <v>0</v>
      </c>
    </row>
    <row r="208" spans="1:7" ht="13.5" thickBot="1">
      <c r="A208" s="19" t="s">
        <v>7</v>
      </c>
      <c r="B208" s="17"/>
      <c r="C208" s="17"/>
      <c r="D208" s="17"/>
      <c r="E208" s="17"/>
      <c r="F208" s="17"/>
      <c r="G208" s="17"/>
    </row>
    <row r="209" spans="1:7" ht="13.5" thickBot="1">
      <c r="A209" s="20" t="s">
        <v>8</v>
      </c>
      <c r="B209" s="17">
        <v>2408700</v>
      </c>
      <c r="C209" s="17">
        <v>2408700</v>
      </c>
      <c r="D209" s="17">
        <v>722177</v>
      </c>
      <c r="E209" s="17">
        <v>1346379</v>
      </c>
      <c r="F209" s="17"/>
      <c r="G209" s="17"/>
    </row>
    <row r="210" spans="1:7" ht="13.5" thickBot="1">
      <c r="A210" s="20" t="s">
        <v>9</v>
      </c>
      <c r="B210" s="17">
        <v>2603000</v>
      </c>
      <c r="C210" s="17">
        <v>2603000</v>
      </c>
      <c r="D210" s="17">
        <v>422243</v>
      </c>
      <c r="E210" s="17">
        <v>748112</v>
      </c>
      <c r="F210" s="17"/>
      <c r="G210" s="17"/>
    </row>
    <row r="211" spans="1:7" ht="13.5" thickBot="1">
      <c r="A211" s="20" t="s">
        <v>10</v>
      </c>
      <c r="B211" s="17">
        <v>150000</v>
      </c>
      <c r="C211" s="17">
        <v>150000</v>
      </c>
      <c r="D211" s="17">
        <v>7958</v>
      </c>
      <c r="E211" s="17">
        <v>43014</v>
      </c>
      <c r="F211" s="17"/>
      <c r="G211" s="17"/>
    </row>
    <row r="212" spans="1:7" ht="13.5" thickBot="1">
      <c r="A212" s="19"/>
      <c r="B212" s="17"/>
      <c r="C212" s="17"/>
      <c r="D212" s="17"/>
      <c r="E212" s="17"/>
      <c r="F212" s="17"/>
      <c r="G212" s="17"/>
    </row>
    <row r="213" spans="1:7" ht="26.25" thickBot="1">
      <c r="A213" s="28" t="s">
        <v>11</v>
      </c>
      <c r="B213" s="29">
        <f>+SUM(B214:B217)</f>
        <v>0</v>
      </c>
      <c r="C213" s="29">
        <f t="shared" ref="C213:G213" si="31">+SUM(C214:C217)</f>
        <v>0</v>
      </c>
      <c r="D213" s="29">
        <f t="shared" si="31"/>
        <v>0</v>
      </c>
      <c r="E213" s="29">
        <f t="shared" si="31"/>
        <v>0</v>
      </c>
      <c r="F213" s="29">
        <f t="shared" si="31"/>
        <v>0</v>
      </c>
      <c r="G213" s="29">
        <f t="shared" si="31"/>
        <v>0</v>
      </c>
    </row>
    <row r="214" spans="1:7" ht="13.5" thickBot="1">
      <c r="A214" s="19" t="s">
        <v>21</v>
      </c>
      <c r="B214" s="17"/>
      <c r="C214" s="17"/>
      <c r="D214" s="17"/>
      <c r="E214" s="17"/>
      <c r="F214" s="17"/>
      <c r="G214" s="17"/>
    </row>
    <row r="215" spans="1:7" ht="13.5" thickBot="1">
      <c r="A215" s="19" t="s">
        <v>12</v>
      </c>
      <c r="B215" s="17"/>
      <c r="C215" s="17"/>
      <c r="D215" s="17"/>
      <c r="E215" s="17"/>
      <c r="F215" s="17"/>
      <c r="G215" s="17"/>
    </row>
    <row r="216" spans="1:7" ht="13.5" thickBot="1">
      <c r="A216" s="19" t="s">
        <v>12</v>
      </c>
      <c r="B216" s="17"/>
      <c r="C216" s="17"/>
      <c r="D216" s="17"/>
      <c r="E216" s="17"/>
      <c r="F216" s="17"/>
      <c r="G216" s="17"/>
    </row>
    <row r="217" spans="1:7" ht="13.5" thickBot="1">
      <c r="A217" s="19"/>
      <c r="B217" s="17"/>
      <c r="C217" s="17"/>
      <c r="D217" s="17"/>
      <c r="E217" s="17"/>
      <c r="F217" s="17"/>
      <c r="G217" s="17"/>
    </row>
    <row r="218" spans="1:7" ht="13.5" thickBot="1">
      <c r="A218" s="28" t="s">
        <v>13</v>
      </c>
      <c r="B218" s="29">
        <f>+B213+B207</f>
        <v>5161700</v>
      </c>
      <c r="C218" s="29">
        <f t="shared" ref="C218:G218" si="32">+C213+C207</f>
        <v>5161700</v>
      </c>
      <c r="D218" s="29">
        <f t="shared" si="32"/>
        <v>1152378</v>
      </c>
      <c r="E218" s="29">
        <f t="shared" si="32"/>
        <v>2137505</v>
      </c>
      <c r="F218" s="29">
        <f t="shared" si="32"/>
        <v>0</v>
      </c>
      <c r="G218" s="29">
        <f t="shared" si="32"/>
        <v>0</v>
      </c>
    </row>
    <row r="219" spans="1:7" ht="13.5" thickBot="1">
      <c r="A219" s="19"/>
      <c r="B219" s="17"/>
      <c r="C219" s="17"/>
      <c r="D219" s="17"/>
      <c r="E219" s="17"/>
      <c r="F219" s="17"/>
      <c r="G219" s="17"/>
    </row>
    <row r="220" spans="1:7" ht="13.5" thickBot="1">
      <c r="A220" s="19" t="s">
        <v>14</v>
      </c>
      <c r="B220" s="18">
        <v>103</v>
      </c>
      <c r="C220" s="18">
        <v>103</v>
      </c>
      <c r="D220" s="18">
        <v>78</v>
      </c>
      <c r="E220" s="18">
        <v>79</v>
      </c>
      <c r="F220" s="18"/>
      <c r="G220" s="18"/>
    </row>
    <row r="221" spans="1:7" ht="15.75">
      <c r="A221" s="31"/>
    </row>
    <row r="222" spans="1:7" ht="15.75">
      <c r="A222" s="31"/>
    </row>
    <row r="223" spans="1:7" ht="15.75">
      <c r="A223" s="31"/>
    </row>
    <row r="224" spans="1:7" ht="12.75" customHeight="1">
      <c r="A224" s="61" t="s">
        <v>87</v>
      </c>
      <c r="B224" s="35"/>
      <c r="C224" s="35"/>
      <c r="D224" s="35"/>
      <c r="E224" s="35"/>
      <c r="F224" s="35"/>
      <c r="G224" s="35"/>
    </row>
    <row r="225" spans="1:7">
      <c r="A225" s="35"/>
      <c r="B225" s="35"/>
      <c r="C225" s="35"/>
      <c r="D225" s="35"/>
      <c r="E225" s="35"/>
      <c r="F225" s="35"/>
      <c r="G225" s="35"/>
    </row>
    <row r="226" spans="1:7" ht="13.5" thickBot="1"/>
    <row r="227" spans="1:7" ht="13.5" thickBot="1">
      <c r="A227" s="58" t="s">
        <v>69</v>
      </c>
      <c r="B227" s="59"/>
      <c r="C227" s="59"/>
      <c r="D227" s="59"/>
      <c r="E227" s="59"/>
      <c r="F227" s="59"/>
      <c r="G227" s="60"/>
    </row>
    <row r="228" spans="1:7" ht="12.75" customHeight="1">
      <c r="A228" s="22" t="s">
        <v>22</v>
      </c>
      <c r="B228" s="49" t="s">
        <v>80</v>
      </c>
      <c r="C228" s="52" t="s">
        <v>81</v>
      </c>
      <c r="D228" s="23" t="s">
        <v>4</v>
      </c>
      <c r="E228" s="23" t="s">
        <v>4</v>
      </c>
      <c r="F228" s="23" t="s">
        <v>4</v>
      </c>
      <c r="G228" s="23" t="s">
        <v>4</v>
      </c>
    </row>
    <row r="229" spans="1:7">
      <c r="A229" s="22" t="s">
        <v>3</v>
      </c>
      <c r="B229" s="50"/>
      <c r="C229" s="53"/>
      <c r="D229" s="24" t="s">
        <v>5</v>
      </c>
      <c r="E229" s="24" t="s">
        <v>5</v>
      </c>
      <c r="F229" s="24" t="s">
        <v>5</v>
      </c>
      <c r="G229" s="24" t="s">
        <v>5</v>
      </c>
    </row>
    <row r="230" spans="1:7" ht="39.75" customHeight="1" thickBot="1">
      <c r="A230" s="25"/>
      <c r="B230" s="51"/>
      <c r="C230" s="54"/>
      <c r="D230" s="26" t="s">
        <v>82</v>
      </c>
      <c r="E230" s="27" t="s">
        <v>83</v>
      </c>
      <c r="F230" s="27" t="s">
        <v>84</v>
      </c>
      <c r="G230" s="27" t="s">
        <v>85</v>
      </c>
    </row>
    <row r="231" spans="1:7" ht="13.5" thickBot="1">
      <c r="A231" s="28" t="s">
        <v>6</v>
      </c>
      <c r="B231" s="29">
        <f>+B233+B234+B235</f>
        <v>167253400</v>
      </c>
      <c r="C231" s="29">
        <f t="shared" ref="C231:G231" si="33">+C233+C234+C235</f>
        <v>172619863</v>
      </c>
      <c r="D231" s="29">
        <f t="shared" si="33"/>
        <v>47506967</v>
      </c>
      <c r="E231" s="29">
        <f t="shared" si="33"/>
        <v>96460162</v>
      </c>
      <c r="F231" s="29">
        <f t="shared" si="33"/>
        <v>0</v>
      </c>
      <c r="G231" s="29">
        <f t="shared" si="33"/>
        <v>0</v>
      </c>
    </row>
    <row r="232" spans="1:7" ht="13.5" thickBot="1">
      <c r="A232" s="19" t="s">
        <v>7</v>
      </c>
      <c r="B232" s="17"/>
      <c r="C232" s="17"/>
      <c r="D232" s="17"/>
      <c r="E232" s="17"/>
      <c r="F232" s="17"/>
      <c r="G232" s="17"/>
    </row>
    <row r="233" spans="1:7" ht="13.5" thickBot="1">
      <c r="A233" s="20" t="s">
        <v>8</v>
      </c>
      <c r="B233" s="17">
        <f t="shared" ref="B233:G235" si="34">+B12+B33+B53+B73+B92+B111+B130+B148+B171+B190+B209</f>
        <v>115649100</v>
      </c>
      <c r="C233" s="17">
        <f t="shared" si="34"/>
        <v>116947801</v>
      </c>
      <c r="D233" s="17">
        <f t="shared" si="34"/>
        <v>31141052</v>
      </c>
      <c r="E233" s="17">
        <f t="shared" si="34"/>
        <v>66352905</v>
      </c>
      <c r="F233" s="17">
        <f t="shared" si="34"/>
        <v>0</v>
      </c>
      <c r="G233" s="17">
        <f t="shared" si="34"/>
        <v>0</v>
      </c>
    </row>
    <row r="234" spans="1:7" ht="13.5" thickBot="1">
      <c r="A234" s="20" t="s">
        <v>9</v>
      </c>
      <c r="B234" s="17">
        <f t="shared" si="34"/>
        <v>47449600</v>
      </c>
      <c r="C234" s="17">
        <f t="shared" si="34"/>
        <v>49479934</v>
      </c>
      <c r="D234" s="17">
        <f t="shared" si="34"/>
        <v>15438659</v>
      </c>
      <c r="E234" s="17">
        <f t="shared" si="34"/>
        <v>28051316</v>
      </c>
      <c r="F234" s="17">
        <f t="shared" si="34"/>
        <v>0</v>
      </c>
      <c r="G234" s="17">
        <f t="shared" si="34"/>
        <v>0</v>
      </c>
    </row>
    <row r="235" spans="1:7" ht="13.5" thickBot="1">
      <c r="A235" s="20" t="s">
        <v>10</v>
      </c>
      <c r="B235" s="17">
        <f t="shared" si="34"/>
        <v>4154700</v>
      </c>
      <c r="C235" s="17">
        <f t="shared" si="34"/>
        <v>6192128</v>
      </c>
      <c r="D235" s="17">
        <f t="shared" si="34"/>
        <v>927256</v>
      </c>
      <c r="E235" s="17">
        <f t="shared" si="34"/>
        <v>2055941</v>
      </c>
      <c r="F235" s="17">
        <f t="shared" si="34"/>
        <v>0</v>
      </c>
      <c r="G235" s="17">
        <f t="shared" si="34"/>
        <v>0</v>
      </c>
    </row>
    <row r="236" spans="1:7" ht="13.5" thickBot="1">
      <c r="A236" s="19"/>
      <c r="B236" s="17"/>
      <c r="C236" s="17"/>
      <c r="D236" s="17"/>
      <c r="E236" s="17"/>
      <c r="F236" s="17"/>
      <c r="G236" s="17"/>
    </row>
    <row r="237" spans="1:7" ht="26.25" customHeight="1" thickBot="1">
      <c r="A237" s="28" t="s">
        <v>11</v>
      </c>
      <c r="B237" s="29">
        <f>+B16+B37+B57+B77+B96+B115+B134+B152+B175+B194+B213</f>
        <v>27142800</v>
      </c>
      <c r="C237" s="29">
        <f>+C16+C37+C57+C77+C96+C115+C134+C152+C175+C194+C213</f>
        <v>27807262</v>
      </c>
      <c r="D237" s="29">
        <f>+D16+D37+D57+D77+D96+D115+D134+D152+D175+D194+D213</f>
        <v>3595965</v>
      </c>
      <c r="E237" s="29">
        <f>+E16+E37+E57+E77+E96+E115+E134+E152+E175+E194+E213</f>
        <v>8539401</v>
      </c>
      <c r="F237" s="29">
        <f t="shared" ref="F237:G237" si="35">+F16+F37+F57+F77+F96+F115+F134+F152+F175+F194+F213</f>
        <v>0</v>
      </c>
      <c r="G237" s="29">
        <f t="shared" si="35"/>
        <v>0</v>
      </c>
    </row>
    <row r="238" spans="1:7" ht="13.5" thickBot="1">
      <c r="A238" s="19" t="s">
        <v>21</v>
      </c>
      <c r="B238" s="17"/>
      <c r="C238" s="17"/>
      <c r="D238" s="17"/>
      <c r="E238" s="17"/>
      <c r="F238" s="17"/>
      <c r="G238" s="17"/>
    </row>
    <row r="239" spans="1:7" ht="13.5" thickBot="1">
      <c r="A239" s="19" t="s">
        <v>12</v>
      </c>
      <c r="B239" s="17"/>
      <c r="C239" s="17"/>
      <c r="D239" s="17"/>
      <c r="E239" s="17"/>
      <c r="F239" s="17"/>
      <c r="G239" s="17"/>
    </row>
    <row r="240" spans="1:7" ht="13.5" thickBot="1">
      <c r="A240" s="19" t="s">
        <v>12</v>
      </c>
      <c r="B240" s="17"/>
      <c r="C240" s="17"/>
      <c r="D240" s="17"/>
      <c r="E240" s="17"/>
      <c r="F240" s="17"/>
      <c r="G240" s="17"/>
    </row>
    <row r="241" spans="1:7" ht="13.5" thickBot="1">
      <c r="A241" s="19"/>
      <c r="B241" s="17"/>
      <c r="C241" s="17"/>
      <c r="D241" s="17"/>
      <c r="E241" s="17"/>
      <c r="F241" s="17"/>
      <c r="G241" s="17"/>
    </row>
    <row r="242" spans="1:7" ht="13.5" thickBot="1">
      <c r="A242" s="28" t="s">
        <v>13</v>
      </c>
      <c r="B242" s="29">
        <f>+B237+B231</f>
        <v>194396200</v>
      </c>
      <c r="C242" s="29">
        <f t="shared" ref="C242:G242" si="36">+C237+C231</f>
        <v>200427125</v>
      </c>
      <c r="D242" s="29">
        <f t="shared" si="36"/>
        <v>51102932</v>
      </c>
      <c r="E242" s="29">
        <f t="shared" si="36"/>
        <v>104999563</v>
      </c>
      <c r="F242" s="29">
        <f t="shared" si="36"/>
        <v>0</v>
      </c>
      <c r="G242" s="29">
        <f t="shared" si="36"/>
        <v>0</v>
      </c>
    </row>
    <row r="243" spans="1:7" ht="13.5" thickBot="1">
      <c r="A243" s="19"/>
      <c r="B243" s="17"/>
      <c r="C243" s="17"/>
      <c r="D243" s="17"/>
      <c r="E243" s="17"/>
      <c r="F243" s="17"/>
      <c r="G243" s="17"/>
    </row>
    <row r="244" spans="1:7" ht="13.5" thickBot="1">
      <c r="A244" s="19" t="s">
        <v>14</v>
      </c>
      <c r="B244" s="17">
        <f t="shared" ref="B244:E244" si="37">+B25+B45+B65+B84+B103+B122+B140+B163+B182+B201+B220</f>
        <v>6519</v>
      </c>
      <c r="C244" s="17">
        <f t="shared" si="37"/>
        <v>6519</v>
      </c>
      <c r="D244" s="17">
        <f t="shared" si="37"/>
        <v>7177</v>
      </c>
      <c r="E244" s="17">
        <f t="shared" si="37"/>
        <v>7163</v>
      </c>
      <c r="F244" s="17"/>
      <c r="G244" s="17"/>
    </row>
    <row r="245" spans="1:7" ht="15.75">
      <c r="A245" s="31"/>
    </row>
  </sheetData>
  <mergeCells count="40">
    <mergeCell ref="A224:G225"/>
    <mergeCell ref="C228:C230"/>
    <mergeCell ref="A6:G6"/>
    <mergeCell ref="B7:B9"/>
    <mergeCell ref="B228:B230"/>
    <mergeCell ref="B68:B70"/>
    <mergeCell ref="C68:C70"/>
    <mergeCell ref="A67:G67"/>
    <mergeCell ref="B87:B89"/>
    <mergeCell ref="C87:C89"/>
    <mergeCell ref="A86:G86"/>
    <mergeCell ref="B106:B108"/>
    <mergeCell ref="C106:C108"/>
    <mergeCell ref="A184:G184"/>
    <mergeCell ref="B166:B168"/>
    <mergeCell ref="C166:C168"/>
    <mergeCell ref="A3:G3"/>
    <mergeCell ref="A4:G4"/>
    <mergeCell ref="A5:G5"/>
    <mergeCell ref="C7:C9"/>
    <mergeCell ref="A227:G227"/>
    <mergeCell ref="B28:B30"/>
    <mergeCell ref="C28:C30"/>
    <mergeCell ref="A27:G27"/>
    <mergeCell ref="A47:G47"/>
    <mergeCell ref="B48:B50"/>
    <mergeCell ref="C48:C50"/>
    <mergeCell ref="A142:G142"/>
    <mergeCell ref="B125:B127"/>
    <mergeCell ref="C125:C127"/>
    <mergeCell ref="A105:G105"/>
    <mergeCell ref="A124:G124"/>
    <mergeCell ref="A165:G165"/>
    <mergeCell ref="B143:B145"/>
    <mergeCell ref="C143:C145"/>
    <mergeCell ref="B204:B206"/>
    <mergeCell ref="C204:C206"/>
    <mergeCell ref="A203:G203"/>
    <mergeCell ref="B185:B187"/>
    <mergeCell ref="C185:C187"/>
  </mergeCells>
  <pageMargins left="0.70866141732283472" right="0.70866141732283472" top="0.74803149606299213" bottom="0.74803149606299213" header="0.31496062992125984" footer="0.31496062992125984"/>
  <pageSetup paperSize="9" scale="6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2019-04-25T08:04:50Z</cp:lastPrinted>
  <dcterms:created xsi:type="dcterms:W3CDTF">2016-04-01T09:51:31Z</dcterms:created>
  <dcterms:modified xsi:type="dcterms:W3CDTF">2019-07-24T09:34:03Z</dcterms:modified>
</cp:coreProperties>
</file>