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8520" windowHeight="10290" activeTab="1"/>
  </bookViews>
  <sheets>
    <sheet name="Pol+Pr" sheetId="1" r:id="rId1"/>
    <sheet name="Pr" sheetId="2" r:id="rId2"/>
  </sheets>
  <calcPr calcId="114210"/>
</workbook>
</file>

<file path=xl/calcChain.xml><?xml version="1.0" encoding="utf-8"?>
<calcChain xmlns="http://schemas.openxmlformats.org/spreadsheetml/2006/main">
  <c r="D11" i="2"/>
  <c r="D17"/>
  <c r="D26"/>
  <c r="E16" i="1"/>
  <c r="D35" i="2"/>
  <c r="D41"/>
  <c r="D46"/>
  <c r="E17" i="1"/>
  <c r="E15"/>
  <c r="D55" i="2"/>
  <c r="D61"/>
  <c r="D66"/>
  <c r="E20" i="1"/>
  <c r="D75" i="2"/>
  <c r="D81"/>
  <c r="D86"/>
  <c r="E21" i="1"/>
  <c r="D95" i="2"/>
  <c r="D101"/>
  <c r="D106"/>
  <c r="E22" i="1"/>
  <c r="D115" i="2"/>
  <c r="D121"/>
  <c r="D126"/>
  <c r="E23" i="1"/>
  <c r="D135" i="2"/>
  <c r="D141"/>
  <c r="D146"/>
  <c r="E24" i="1"/>
  <c r="D155" i="2"/>
  <c r="D161"/>
  <c r="D167"/>
  <c r="E25" i="1"/>
  <c r="D176" i="2"/>
  <c r="D182"/>
  <c r="D187"/>
  <c r="E26" i="1"/>
  <c r="D196" i="2"/>
  <c r="D202"/>
  <c r="D207"/>
  <c r="E27" i="1"/>
  <c r="E19"/>
  <c r="D216" i="2"/>
  <c r="D222"/>
  <c r="D227"/>
  <c r="E29" i="1"/>
  <c r="E31"/>
  <c r="E11" i="2"/>
  <c r="E17"/>
  <c r="E26"/>
  <c r="F16" i="1"/>
  <c r="E35" i="2"/>
  <c r="E41"/>
  <c r="E46"/>
  <c r="F17" i="1"/>
  <c r="F15"/>
  <c r="E55" i="2"/>
  <c r="E61"/>
  <c r="E66"/>
  <c r="F20" i="1"/>
  <c r="E75" i="2"/>
  <c r="E81"/>
  <c r="E86"/>
  <c r="F21" i="1"/>
  <c r="E95" i="2"/>
  <c r="E101"/>
  <c r="E106"/>
  <c r="F22" i="1"/>
  <c r="E115" i="2"/>
  <c r="E121"/>
  <c r="E126"/>
  <c r="F23" i="1"/>
  <c r="E135" i="2"/>
  <c r="E141"/>
  <c r="E146"/>
  <c r="F24" i="1"/>
  <c r="E155" i="2"/>
  <c r="E165"/>
  <c r="E161"/>
  <c r="E167"/>
  <c r="F25" i="1"/>
  <c r="E176" i="2"/>
  <c r="E182"/>
  <c r="E187"/>
  <c r="F26" i="1"/>
  <c r="E196" i="2"/>
  <c r="E202"/>
  <c r="E207"/>
  <c r="F27" i="1"/>
  <c r="F19"/>
  <c r="E216" i="2"/>
  <c r="E222"/>
  <c r="E227"/>
  <c r="F29" i="1"/>
  <c r="F31"/>
  <c r="C55" i="2"/>
  <c r="C61"/>
  <c r="C66"/>
  <c r="D20" i="1"/>
  <c r="C75" i="2"/>
  <c r="C81"/>
  <c r="C86"/>
  <c r="D21" i="1"/>
  <c r="C95" i="2"/>
  <c r="C101"/>
  <c r="C106"/>
  <c r="D22" i="1"/>
  <c r="C115" i="2"/>
  <c r="C121"/>
  <c r="C126"/>
  <c r="D23" i="1"/>
  <c r="C135" i="2"/>
  <c r="C141"/>
  <c r="C146"/>
  <c r="D24" i="1"/>
  <c r="C155" i="2"/>
  <c r="C161"/>
  <c r="C167"/>
  <c r="D25" i="1"/>
  <c r="C176" i="2"/>
  <c r="C182"/>
  <c r="C187"/>
  <c r="D26" i="1"/>
  <c r="C196" i="2"/>
  <c r="C202"/>
  <c r="C207"/>
  <c r="D27" i="1"/>
  <c r="D19"/>
  <c r="C11" i="2"/>
  <c r="C17"/>
  <c r="C26"/>
  <c r="D16" i="1"/>
  <c r="C35" i="2"/>
  <c r="C41"/>
  <c r="C46"/>
  <c r="D17" i="1"/>
  <c r="D15"/>
  <c r="C216" i="2"/>
  <c r="C222"/>
  <c r="C227"/>
  <c r="D29" i="1"/>
  <c r="D31"/>
  <c r="F161" i="2"/>
  <c r="G161"/>
  <c r="H161"/>
  <c r="H101"/>
  <c r="G101"/>
  <c r="F101"/>
  <c r="H81"/>
  <c r="G81"/>
  <c r="F81"/>
  <c r="H61"/>
  <c r="G61"/>
  <c r="F61"/>
  <c r="F41"/>
  <c r="G41"/>
  <c r="H41"/>
  <c r="F17"/>
  <c r="G17"/>
  <c r="H17"/>
  <c r="H216"/>
  <c r="H222"/>
  <c r="H227"/>
  <c r="G216"/>
  <c r="G222"/>
  <c r="G227"/>
  <c r="F216"/>
  <c r="F222"/>
  <c r="F227"/>
  <c r="H196"/>
  <c r="H202"/>
  <c r="H207"/>
  <c r="G196"/>
  <c r="G202"/>
  <c r="G207"/>
  <c r="F196"/>
  <c r="F202"/>
  <c r="F207"/>
  <c r="H176"/>
  <c r="H182"/>
  <c r="H187"/>
  <c r="G176"/>
  <c r="G182"/>
  <c r="G187"/>
  <c r="F176"/>
  <c r="F182"/>
  <c r="F187"/>
  <c r="H155"/>
  <c r="H167"/>
  <c r="G155"/>
  <c r="G167"/>
  <c r="F155"/>
  <c r="F167"/>
  <c r="H135"/>
  <c r="H141"/>
  <c r="H146"/>
  <c r="G135"/>
  <c r="G141"/>
  <c r="G146"/>
  <c r="F135"/>
  <c r="F141"/>
  <c r="F146"/>
  <c r="H115"/>
  <c r="H121"/>
  <c r="H126"/>
  <c r="G115"/>
  <c r="G121"/>
  <c r="G126"/>
  <c r="F115"/>
  <c r="F121"/>
  <c r="F126"/>
  <c r="H95"/>
  <c r="H106"/>
  <c r="G95"/>
  <c r="G106"/>
  <c r="F95"/>
  <c r="F106"/>
  <c r="H75"/>
  <c r="H86"/>
  <c r="G75"/>
  <c r="G86"/>
  <c r="F75"/>
  <c r="F86"/>
  <c r="H55"/>
  <c r="H66"/>
  <c r="G55"/>
  <c r="G66"/>
  <c r="F55"/>
  <c r="F66"/>
  <c r="H35"/>
  <c r="H46"/>
  <c r="G35"/>
  <c r="G46"/>
  <c r="F35"/>
  <c r="F46"/>
  <c r="F11"/>
  <c r="F26"/>
  <c r="G11"/>
  <c r="G26"/>
  <c r="H11"/>
  <c r="H26"/>
</calcChain>
</file>

<file path=xl/sharedStrings.xml><?xml version="1.0" encoding="utf-8"?>
<sst xmlns="http://schemas.openxmlformats.org/spreadsheetml/2006/main" count="389" uniqueCount="89">
  <si>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</si>
  <si>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</si>
  <si>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(отчетен период)</t>
  </si>
  <si>
    <t>(в лева)</t>
  </si>
  <si>
    <t>Класификационен код*</t>
  </si>
  <si>
    <t xml:space="preserve">Наименование на областта на политика /бюджетната програма </t>
  </si>
  <si>
    <t>Закон 2015/</t>
  </si>
  <si>
    <t>ПМС № 8 от 2015 г.</t>
  </si>
  <si>
    <t>Уточнен</t>
  </si>
  <si>
    <t>План 2015 г.</t>
  </si>
  <si>
    <t>Отчет</t>
  </si>
  <si>
    <t>към</t>
  </si>
  <si>
    <t>31март 2015 г.</t>
  </si>
  <si>
    <t>30 юни 2015 г.</t>
  </si>
  <si>
    <t>30 септември 2015 г.</t>
  </si>
  <si>
    <t>31 декември 2015 г.</t>
  </si>
  <si>
    <t>Бюджетна програма „Администрация“</t>
  </si>
  <si>
    <t>Общо разходи</t>
  </si>
  <si>
    <t>* Класификационен код съгласно РМС № 436 от 2014 г., изм. с РМС № 798 от 2014 г.</t>
  </si>
  <si>
    <t>Отчет на ведомствените и администрираните разходи по бюджетни програми</t>
  </si>
  <si>
    <t>Разходи по бюджетната програма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</si>
  <si>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</si>
  <si>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</si>
  <si>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</si>
  <si>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</si>
  <si>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</si>
  <si>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</si>
  <si>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</si>
  <si>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</si>
  <si>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</si>
  <si>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>1800.01.01</t>
  </si>
  <si>
    <t>1800.01.02</t>
  </si>
  <si>
    <t>1800.02.01</t>
  </si>
  <si>
    <t>1800.02.02</t>
  </si>
  <si>
    <t>1800.02.03</t>
  </si>
  <si>
    <t>1800.02.04</t>
  </si>
  <si>
    <t>1800.02.05</t>
  </si>
  <si>
    <t>1800.02.06</t>
  </si>
  <si>
    <t>1800.02.07</t>
  </si>
  <si>
    <t>1800.02.08</t>
  </si>
  <si>
    <t>1800.03.00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</si>
  <si>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</si>
  <si>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</si>
  <si>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Бюджетна програма „Национален фонд „Култура”</t>
  </si>
  <si>
    <t>Бюджетна програма „Филмово изкуство”</t>
  </si>
  <si>
    <t>Бюджетна програма „Сценични изкуства”</t>
  </si>
  <si>
    <t>Бюджетна програма „Фестивали, конкурси, събития и чествания”</t>
  </si>
  <si>
    <t>Бюджетна програма „Гарантиране защитата на интелектуалната собственост”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</si>
  <si>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</si>
  <si>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Бюджетна програма „Популяризиране на българската култура в чужбина”</t>
  </si>
  <si>
    <t>Бюджетна програма „Обучение на кадри в областта на изкуството и културата”</t>
  </si>
  <si>
    <t>на МИНИСТЕРСТВО НА КУЛТУРАТА към 31.03.2015 г.</t>
  </si>
  <si>
    <t>1800.01.00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</si>
  <si>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</si>
  <si>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</si>
  <si>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чужбина и достъп до качествено художествено образование</t>
  </si>
  <si>
    <t>към 31.03.2015 г.</t>
  </si>
  <si>
    <t>към 31 март 2015 г.</t>
  </si>
  <si>
    <t>1800.01.02 Бюджетна програма  „Опазване и представяне на движимото културно наследство и визуалните изкуства“</t>
  </si>
  <si>
    <t>1800.02.01 Бюджетна програма  „Национален фонд "Култура“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</si>
  <si>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</si>
  <si>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</si>
  <si>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</si>
  <si>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</si>
  <si>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</si>
  <si>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</si>
  <si>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</si>
  <si>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</si>
  <si>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</si>
  <si>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</si>
  <si>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 xml:space="preserve">Консервационно-реставрационни работи за създаване и опазване на културните ценности - Закон за културното наследство 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</si>
  <si>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</si>
  <si>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</si>
  <si>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 xml:space="preserve">Субсидия за 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</si>
  <si>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>Субсидия за творчески проекти и други разходи в областта на литературното наследство на основание ЗЗРК</t>
  </si>
  <si>
    <t xml:space="preserve">Разходи за членски внос и участие в нетърговски организации и дейности </t>
  </si>
  <si>
    <t xml:space="preserve">Разходи за членски внос и участие в нетърговски организации и дейности в областта на международното културно сътрудничество </t>
  </si>
  <si>
    <t>Стипендии</t>
  </si>
  <si>
    <t>Разходи за членски внос и участие в нетърговски организации и дейности в областта на 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</si>
  <si>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</si>
  <si>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</si>
  <si>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 xml:space="preserve">Разходи за членски внос и участие в нетърговски организации и дейности в областта на филмовото изкуство 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</si>
  <si>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</si>
  <si>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 xml:space="preserve">Разходи за членски внос и участие в нетърговски организации и дейности в областта на сценичните изкуства 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</si>
  <si>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</si>
  <si>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Разходи за персонал - ОП Регионално развитие и БГ-08</t>
  </si>
  <si>
    <t>Разходи за издръжка - ОП Регионално развитие и БГ-08</t>
  </si>
  <si>
    <t>Капиталови разходи - ОП Регионално развитие</t>
  </si>
  <si>
    <t>Членски внос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</si>
</sst>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I33"/>
  <sheetViews>
    <sheetView zoomScaleNormal="100" workbookViewId="0">
      <selection activeCell="F22" sqref="F22"/>
    </sheetView>
  </sheetViews>
  <sheetFormatPr defaultRowHeight="15.75"/>
  <cols>
    <col min="3" max="3" width="44.75" customWidth="1"/>
    <col min="4" max="4" width="9.5" bestFit="1" customWidth="1"/>
    <col min="5" max="5" width="10.25" customWidth="1"/>
  </cols>
  <sheetData>
    <row r="3" spans="2:9">
      <c r="B3" s="29" t="s">
        <v>0</v>
      </c>
      <c r="C3" s="29"/>
      <c r="D3" s="29"/>
      <c r="E3" s="29"/>
      <c r="F3" s="29"/>
      <c r="G3" s="29"/>
      <c r="H3" s="29"/>
      <c r="I3" s="29"/>
    </row>
    <row r="4" spans="2:9">
      <c r="B4" s="30" t="s">
        <v>51</v>
      </c>
      <c r="C4" s="30"/>
      <c r="D4" s="30"/>
      <c r="E4" s="30"/>
      <c r="F4" s="30"/>
      <c r="G4" s="30"/>
      <c r="H4" s="30"/>
      <c r="I4" s="30"/>
    </row>
    <row r="5" spans="2:9">
      <c r="B5" s="31"/>
      <c r="C5" s="32"/>
      <c r="D5" s="32"/>
      <c r="E5" s="32"/>
      <c r="F5" s="32"/>
      <c r="G5" s="32"/>
      <c r="H5" s="32"/>
      <c r="I5" s="32"/>
    </row>
    <row r="6" spans="2:9">
      <c r="B6" s="2"/>
    </row>
    <row r="7" spans="2:9">
      <c r="B7" s="2"/>
    </row>
    <row r="8" spans="2:9">
      <c r="B8" s="30" t="s">
        <v>1</v>
      </c>
      <c r="C8" s="30"/>
      <c r="D8" s="30"/>
      <c r="E8" s="30"/>
      <c r="F8" s="30"/>
      <c r="G8" s="30"/>
      <c r="H8" s="30"/>
      <c r="I8" s="30"/>
    </row>
    <row r="9" spans="2:9">
      <c r="B9" s="30" t="s">
        <v>56</v>
      </c>
      <c r="C9" s="30"/>
      <c r="D9" s="30"/>
      <c r="E9" s="30"/>
      <c r="F9" s="30"/>
      <c r="G9" s="30"/>
      <c r="H9" s="30"/>
      <c r="I9" s="30"/>
    </row>
    <row r="10" spans="2:9">
      <c r="B10" s="32" t="s">
        <v>2</v>
      </c>
      <c r="C10" s="32"/>
      <c r="D10" s="32"/>
      <c r="E10" s="32"/>
      <c r="F10" s="32"/>
      <c r="G10" s="32"/>
      <c r="H10" s="32"/>
      <c r="I10" s="32"/>
    </row>
    <row r="11" spans="2:9" ht="16.5" thickBot="1">
      <c r="B11" s="33" t="s">
        <v>3</v>
      </c>
      <c r="C11" s="33"/>
      <c r="D11" s="33"/>
      <c r="E11" s="33"/>
      <c r="F11" s="33"/>
      <c r="G11" s="33"/>
      <c r="H11" s="33"/>
      <c r="I11" s="33"/>
    </row>
    <row r="12" spans="2:9">
      <c r="B12" s="26" t="s">
        <v>4</v>
      </c>
      <c r="C12" s="26" t="s">
        <v>5</v>
      </c>
      <c r="D12" s="3" t="s">
        <v>6</v>
      </c>
      <c r="E12" s="3" t="s">
        <v>8</v>
      </c>
      <c r="F12" s="3" t="s">
        <v>10</v>
      </c>
      <c r="G12" s="3" t="s">
        <v>10</v>
      </c>
      <c r="H12" s="3" t="s">
        <v>10</v>
      </c>
      <c r="I12" s="3" t="s">
        <v>10</v>
      </c>
    </row>
    <row r="13" spans="2:9" ht="25.5">
      <c r="B13" s="27"/>
      <c r="C13" s="27"/>
      <c r="D13" s="4" t="s">
        <v>7</v>
      </c>
      <c r="E13" s="4" t="s">
        <v>9</v>
      </c>
      <c r="F13" s="4" t="s">
        <v>11</v>
      </c>
      <c r="G13" s="4" t="s">
        <v>11</v>
      </c>
      <c r="H13" s="4" t="s">
        <v>11</v>
      </c>
      <c r="I13" s="4" t="s">
        <v>11</v>
      </c>
    </row>
    <row r="14" spans="2:9" ht="39" thickBot="1">
      <c r="B14" s="28"/>
      <c r="C14" s="28"/>
      <c r="D14" s="5"/>
      <c r="E14" s="5"/>
      <c r="F14" s="6" t="s">
        <v>12</v>
      </c>
      <c r="G14" s="6" t="s">
        <v>13</v>
      </c>
      <c r="H14" s="6" t="s">
        <v>14</v>
      </c>
      <c r="I14" s="6" t="s">
        <v>15</v>
      </c>
    </row>
    <row r="15" spans="2:9" ht="26.25" thickBot="1">
      <c r="B15" s="8" t="s">
        <v>52</v>
      </c>
      <c r="C15" s="9" t="s">
        <v>53</v>
      </c>
      <c r="D15" s="24">
        <f>+D16+D17</f>
        <v>13590582</v>
      </c>
      <c r="E15" s="24">
        <f>+E16+E17</f>
        <v>14097237</v>
      </c>
      <c r="F15" s="24">
        <f>+F16+F17</f>
        <v>-1861815</v>
      </c>
      <c r="G15" s="11"/>
      <c r="H15" s="11"/>
      <c r="I15" s="11"/>
    </row>
    <row r="16" spans="2:9" ht="26.25" thickBot="1">
      <c r="B16" s="12" t="s">
        <v>30</v>
      </c>
      <c r="C16" s="13" t="s">
        <v>41</v>
      </c>
      <c r="D16" s="22">
        <f ca="1">+Pr!C26</f>
        <v>4405870</v>
      </c>
      <c r="E16" s="22">
        <f ca="1">+Pr!D26</f>
        <v>4405870</v>
      </c>
      <c r="F16" s="22">
        <f ca="1">+Pr!E26</f>
        <v>-3935835</v>
      </c>
      <c r="G16" s="10"/>
      <c r="H16" s="10"/>
      <c r="I16" s="10"/>
    </row>
    <row r="17" spans="2:9" ht="26.25" thickBot="1">
      <c r="B17" s="12" t="s">
        <v>31</v>
      </c>
      <c r="C17" s="13" t="s">
        <v>42</v>
      </c>
      <c r="D17" s="22">
        <f ca="1">+Pr!C46</f>
        <v>9184712</v>
      </c>
      <c r="E17" s="22">
        <f ca="1">+Pr!D46</f>
        <v>9691367</v>
      </c>
      <c r="F17" s="22">
        <f ca="1">+Pr!E46</f>
        <v>2074020</v>
      </c>
      <c r="G17" s="10"/>
      <c r="H17" s="10"/>
      <c r="I17" s="10"/>
    </row>
    <row r="18" spans="2:9" ht="16.5" thickBot="1">
      <c r="B18" s="14"/>
      <c r="C18" s="15"/>
      <c r="D18" s="10"/>
      <c r="E18" s="10"/>
      <c r="F18" s="10"/>
      <c r="G18" s="10"/>
      <c r="H18" s="10"/>
      <c r="I18" s="10"/>
    </row>
    <row r="19" spans="2:9" ht="39" thickBot="1">
      <c r="B19" s="8" t="s">
        <v>54</v>
      </c>
      <c r="C19" s="9" t="s">
        <v>55</v>
      </c>
      <c r="D19" s="24">
        <f ca="1">SUM(D20:D27)</f>
        <v>108456218</v>
      </c>
      <c r="E19" s="24">
        <f ca="1">SUM(E20:E27)</f>
        <v>108477538</v>
      </c>
      <c r="F19" s="24">
        <f ca="1">SUM(F20:F27)</f>
        <v>26514924</v>
      </c>
      <c r="G19" s="11"/>
      <c r="H19" s="11"/>
      <c r="I19" s="11"/>
    </row>
    <row r="20" spans="2:9" ht="16.5" thickBot="1">
      <c r="B20" s="12" t="s">
        <v>32</v>
      </c>
      <c r="C20" s="13" t="s">
        <v>43</v>
      </c>
      <c r="D20" s="22">
        <f ca="1">+Pr!C66</f>
        <v>500978</v>
      </c>
      <c r="E20" s="22">
        <f ca="1">+Pr!D66</f>
        <v>500978</v>
      </c>
      <c r="F20" s="22">
        <f ca="1">+Pr!E66</f>
        <v>19876</v>
      </c>
      <c r="G20" s="10"/>
      <c r="H20" s="10"/>
      <c r="I20" s="10"/>
    </row>
    <row r="21" spans="2:9" ht="16.5" thickBot="1">
      <c r="B21" s="12" t="s">
        <v>33</v>
      </c>
      <c r="C21" s="13" t="s">
        <v>44</v>
      </c>
      <c r="D21" s="22">
        <f ca="1">+Pr!C86</f>
        <v>14425040</v>
      </c>
      <c r="E21" s="22">
        <f ca="1">+Pr!D86</f>
        <v>14425040</v>
      </c>
      <c r="F21" s="22">
        <f ca="1">+Pr!E86</f>
        <v>2855417</v>
      </c>
      <c r="G21" s="10"/>
      <c r="H21" s="10"/>
      <c r="I21" s="10"/>
    </row>
    <row r="22" spans="2:9" ht="16.5" thickBot="1">
      <c r="B22" s="12" t="s">
        <v>34</v>
      </c>
      <c r="C22" s="13" t="s">
        <v>45</v>
      </c>
      <c r="D22" s="22">
        <f ca="1">+Pr!C106</f>
        <v>59339400</v>
      </c>
      <c r="E22" s="22">
        <f ca="1">+Pr!D106</f>
        <v>59360720</v>
      </c>
      <c r="F22" s="22">
        <f ca="1">+Pr!E106</f>
        <v>16133985</v>
      </c>
      <c r="G22" s="10"/>
      <c r="H22" s="10"/>
      <c r="I22" s="10"/>
    </row>
    <row r="23" spans="2:9" ht="26.25" thickBot="1">
      <c r="B23" s="12" t="s">
        <v>35</v>
      </c>
      <c r="C23" s="13" t="s">
        <v>46</v>
      </c>
      <c r="D23" s="22">
        <f ca="1">+Pr!C126</f>
        <v>740000</v>
      </c>
      <c r="E23" s="22">
        <f ca="1">+Pr!D126</f>
        <v>740000</v>
      </c>
      <c r="F23" s="22">
        <f ca="1">+Pr!E126</f>
        <v>15000</v>
      </c>
      <c r="G23" s="10"/>
      <c r="H23" s="10"/>
      <c r="I23" s="10"/>
    </row>
    <row r="24" spans="2:9" ht="26.25" thickBot="1">
      <c r="B24" s="12" t="s">
        <v>36</v>
      </c>
      <c r="C24" s="13" t="s">
        <v>47</v>
      </c>
      <c r="D24" s="22">
        <f ca="1">+Pr!C146</f>
        <v>398550</v>
      </c>
      <c r="E24" s="22">
        <f ca="1">+Pr!D146</f>
        <v>398550</v>
      </c>
      <c r="F24" s="22">
        <f ca="1">+Pr!E146</f>
        <v>50348</v>
      </c>
      <c r="G24" s="10"/>
      <c r="H24" s="10"/>
      <c r="I24" s="10"/>
    </row>
    <row r="25" spans="2:9" ht="39" thickBot="1">
      <c r="B25" s="12" t="s">
        <v>37</v>
      </c>
      <c r="C25" s="13" t="s">
        <v>48</v>
      </c>
      <c r="D25" s="22">
        <f ca="1">+Pr!C167</f>
        <v>3421410</v>
      </c>
      <c r="E25" s="22">
        <f ca="1">+Pr!D167</f>
        <v>3421410</v>
      </c>
      <c r="F25" s="22">
        <f ca="1">+Pr!E167</f>
        <v>630358</v>
      </c>
      <c r="G25" s="10"/>
      <c r="H25" s="10"/>
      <c r="I25" s="10"/>
    </row>
    <row r="26" spans="2:9" ht="26.25" thickBot="1">
      <c r="B26" s="12" t="s">
        <v>38</v>
      </c>
      <c r="C26" s="13" t="s">
        <v>49</v>
      </c>
      <c r="D26" s="22">
        <f ca="1">+Pr!C187</f>
        <v>4037840</v>
      </c>
      <c r="E26" s="22">
        <f ca="1">+Pr!D187</f>
        <v>4037840</v>
      </c>
      <c r="F26" s="22">
        <f ca="1">+Pr!E187</f>
        <v>806496</v>
      </c>
      <c r="G26" s="10"/>
      <c r="H26" s="10"/>
      <c r="I26" s="10"/>
    </row>
    <row r="27" spans="2:9" ht="26.25" thickBot="1">
      <c r="B27" s="12" t="s">
        <v>39</v>
      </c>
      <c r="C27" s="13" t="s">
        <v>50</v>
      </c>
      <c r="D27" s="22">
        <f ca="1">+Pr!C207</f>
        <v>25593000</v>
      </c>
      <c r="E27" s="22">
        <f ca="1">+Pr!D207</f>
        <v>25593000</v>
      </c>
      <c r="F27" s="22">
        <f ca="1">+Pr!E207</f>
        <v>6003444</v>
      </c>
      <c r="G27" s="10"/>
      <c r="H27" s="10"/>
      <c r="I27" s="10"/>
    </row>
    <row r="28" spans="2:9" ht="16.5" thickBot="1">
      <c r="B28" s="14"/>
      <c r="C28" s="15"/>
      <c r="D28" s="10"/>
      <c r="E28" s="10"/>
      <c r="F28" s="10"/>
      <c r="G28" s="10"/>
      <c r="H28" s="10"/>
      <c r="I28" s="10"/>
    </row>
    <row r="29" spans="2:9" ht="16.5" thickBot="1">
      <c r="B29" s="8" t="s">
        <v>40</v>
      </c>
      <c r="C29" s="9" t="s">
        <v>16</v>
      </c>
      <c r="D29" s="22">
        <f ca="1">+Pr!C227</f>
        <v>4646800</v>
      </c>
      <c r="E29" s="22">
        <f ca="1">+Pr!D227</f>
        <v>4646800</v>
      </c>
      <c r="F29" s="22">
        <f ca="1">+Pr!E227</f>
        <v>770762</v>
      </c>
      <c r="G29" s="10"/>
      <c r="H29" s="10"/>
      <c r="I29" s="10"/>
    </row>
    <row r="30" spans="2:9" ht="16.5" thickBot="1">
      <c r="B30" s="8"/>
      <c r="C30" s="9"/>
      <c r="D30" s="22"/>
      <c r="E30" s="10"/>
      <c r="F30" s="10"/>
      <c r="G30" s="10"/>
      <c r="H30" s="10"/>
      <c r="I30" s="10"/>
    </row>
    <row r="31" spans="2:9" ht="16.5" thickBot="1">
      <c r="B31" s="8"/>
      <c r="C31" s="9" t="s">
        <v>17</v>
      </c>
      <c r="D31" s="24">
        <f>+D15+D19+D29</f>
        <v>126693600</v>
      </c>
      <c r="E31" s="24">
        <f>+E15+E19+E29</f>
        <v>127221575</v>
      </c>
      <c r="F31" s="24">
        <f>+F15+F19+F29</f>
        <v>25423871</v>
      </c>
      <c r="G31" s="11"/>
      <c r="H31" s="11"/>
      <c r="I31" s="11"/>
    </row>
    <row r="32" spans="2:9">
      <c r="B32" s="1"/>
    </row>
    <row r="33" spans="2:2">
      <c r="B33" s="16" t="s">
        <v>18</v>
      </c>
    </row>
  </sheetData>
  <mergeCells count="9">
    <mergeCell ref="B12:B14"/>
    <mergeCell ref="C12:C14"/>
    <mergeCell ref="B3:I3"/>
    <mergeCell ref="B4:I4"/>
    <mergeCell ref="B5:I5"/>
    <mergeCell ref="B8:I8"/>
    <mergeCell ref="B9:I9"/>
    <mergeCell ref="B10:I10"/>
    <mergeCell ref="B11:I11"/>
  </mergeCells>
  <phoneticPr fontId="8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235"/>
  <sheetViews>
    <sheetView tabSelected="1" topLeftCell="C109" zoomScaleNormal="100" workbookViewId="0">
      <selection activeCell="I116" sqref="I116"/>
    </sheetView>
  </sheetViews>
  <sheetFormatPr defaultRowHeight="15.75"/>
  <cols>
    <col min="2" max="2" width="40.125" customWidth="1"/>
  </cols>
  <sheetData>
    <row r="3" spans="2:8">
      <c r="B3" s="29" t="s">
        <v>19</v>
      </c>
      <c r="C3" s="29"/>
      <c r="D3" s="29"/>
      <c r="E3" s="29"/>
      <c r="F3" s="29"/>
      <c r="G3" s="29"/>
      <c r="H3" s="29"/>
    </row>
    <row r="4" spans="2:8">
      <c r="B4" s="29" t="s">
        <v>57</v>
      </c>
      <c r="C4" s="29"/>
      <c r="D4" s="29"/>
      <c r="E4" s="29"/>
      <c r="F4" s="29"/>
      <c r="G4" s="29"/>
      <c r="H4" s="29"/>
    </row>
    <row r="5" spans="2:8">
      <c r="B5" s="29"/>
      <c r="C5" s="29"/>
      <c r="D5" s="29"/>
      <c r="E5" s="29"/>
      <c r="F5" s="29"/>
      <c r="G5" s="29"/>
      <c r="H5" s="29"/>
    </row>
    <row r="6" spans="2:8" ht="16.5" thickBot="1">
      <c r="B6" s="21"/>
      <c r="C6" s="21"/>
      <c r="D6" s="21"/>
      <c r="E6" s="21"/>
      <c r="F6" s="21"/>
      <c r="G6" s="21"/>
      <c r="H6" s="21"/>
    </row>
    <row r="7" spans="2:8" ht="16.5" thickBot="1">
      <c r="B7" s="34" t="s">
        <v>58</v>
      </c>
      <c r="C7" s="35"/>
      <c r="D7" s="35"/>
      <c r="E7" s="35"/>
      <c r="F7" s="35"/>
      <c r="G7" s="35"/>
      <c r="H7" s="36"/>
    </row>
    <row r="8" spans="2:8" ht="25.5">
      <c r="B8" s="17" t="s">
        <v>20</v>
      </c>
      <c r="C8" s="4" t="s">
        <v>6</v>
      </c>
      <c r="D8" s="4" t="s">
        <v>8</v>
      </c>
      <c r="E8" s="4" t="s">
        <v>10</v>
      </c>
      <c r="F8" s="4" t="s">
        <v>10</v>
      </c>
      <c r="G8" s="4" t="s">
        <v>10</v>
      </c>
      <c r="H8" s="4" t="s">
        <v>10</v>
      </c>
    </row>
    <row r="9" spans="2:8" ht="25.5">
      <c r="B9" s="17" t="s">
        <v>3</v>
      </c>
      <c r="C9" s="4" t="s">
        <v>7</v>
      </c>
      <c r="D9" s="4" t="s">
        <v>9</v>
      </c>
      <c r="E9" s="4" t="s">
        <v>11</v>
      </c>
      <c r="F9" s="4" t="s">
        <v>11</v>
      </c>
      <c r="G9" s="4" t="s">
        <v>11</v>
      </c>
      <c r="H9" s="4" t="s">
        <v>11</v>
      </c>
    </row>
    <row r="10" spans="2:8" ht="39" thickBot="1">
      <c r="B10" s="7"/>
      <c r="C10" s="5"/>
      <c r="D10" s="5"/>
      <c r="E10" s="6" t="s">
        <v>12</v>
      </c>
      <c r="F10" s="6" t="s">
        <v>13</v>
      </c>
      <c r="G10" s="6" t="s">
        <v>14</v>
      </c>
      <c r="H10" s="6" t="s">
        <v>15</v>
      </c>
    </row>
    <row r="11" spans="2:8" ht="16.5" thickBot="1">
      <c r="B11" s="18" t="s">
        <v>21</v>
      </c>
      <c r="C11" s="24">
        <f t="shared" ref="C11:H11" si="0">SUM(C13:C15)</f>
        <v>3402170</v>
      </c>
      <c r="D11" s="24">
        <f t="shared" si="0"/>
        <v>3402170</v>
      </c>
      <c r="E11" s="24">
        <f t="shared" si="0"/>
        <v>398482</v>
      </c>
      <c r="F11" s="24">
        <f t="shared" si="0"/>
        <v>0</v>
      </c>
      <c r="G11" s="24">
        <f t="shared" si="0"/>
        <v>0</v>
      </c>
      <c r="H11" s="24">
        <f t="shared" si="0"/>
        <v>0</v>
      </c>
    </row>
    <row r="12" spans="2:8" ht="16.5" thickBot="1">
      <c r="B12" s="14" t="s">
        <v>22</v>
      </c>
      <c r="C12" s="22"/>
      <c r="D12" s="22"/>
      <c r="E12" s="22"/>
      <c r="F12" s="22"/>
      <c r="G12" s="22"/>
      <c r="H12" s="22"/>
    </row>
    <row r="13" spans="2:8" ht="16.5" thickBot="1">
      <c r="B13" s="19" t="s">
        <v>23</v>
      </c>
      <c r="C13" s="22">
        <v>1083870</v>
      </c>
      <c r="D13" s="22">
        <v>1083870</v>
      </c>
      <c r="E13" s="22">
        <v>181606</v>
      </c>
      <c r="F13" s="22"/>
      <c r="G13" s="22"/>
      <c r="H13" s="22"/>
    </row>
    <row r="14" spans="2:8" ht="16.5" thickBot="1">
      <c r="B14" s="19" t="s">
        <v>24</v>
      </c>
      <c r="C14" s="22">
        <v>1523300</v>
      </c>
      <c r="D14" s="22">
        <v>1523300</v>
      </c>
      <c r="E14" s="22">
        <v>216919</v>
      </c>
      <c r="F14" s="22"/>
      <c r="G14" s="22"/>
      <c r="H14" s="22"/>
    </row>
    <row r="15" spans="2:8" ht="16.5" thickBot="1">
      <c r="B15" s="19" t="s">
        <v>25</v>
      </c>
      <c r="C15" s="22">
        <v>795000</v>
      </c>
      <c r="D15" s="22">
        <v>795000</v>
      </c>
      <c r="E15" s="22">
        <v>-43</v>
      </c>
      <c r="F15" s="22"/>
      <c r="G15" s="22"/>
      <c r="H15" s="22"/>
    </row>
    <row r="16" spans="2:8" ht="16.5" thickBot="1">
      <c r="B16" s="14"/>
      <c r="C16" s="22"/>
      <c r="D16" s="22"/>
      <c r="E16" s="22"/>
      <c r="F16" s="22"/>
      <c r="G16" s="22"/>
      <c r="H16" s="22"/>
    </row>
    <row r="17" spans="2:8" ht="16.5" thickBot="1">
      <c r="B17" s="18" t="s">
        <v>26</v>
      </c>
      <c r="C17" s="24">
        <f t="shared" ref="C17:H17" si="1">SUM(C19:C24)</f>
        <v>1003700</v>
      </c>
      <c r="D17" s="24">
        <f t="shared" si="1"/>
        <v>1003700</v>
      </c>
      <c r="E17" s="24">
        <f t="shared" si="1"/>
        <v>-4334317</v>
      </c>
      <c r="F17" s="24">
        <f t="shared" si="1"/>
        <v>0</v>
      </c>
      <c r="G17" s="24">
        <f t="shared" si="1"/>
        <v>0</v>
      </c>
      <c r="H17" s="24">
        <f t="shared" si="1"/>
        <v>0</v>
      </c>
    </row>
    <row r="18" spans="2:8" ht="16.5" thickBot="1">
      <c r="B18" s="14" t="s">
        <v>22</v>
      </c>
      <c r="C18" s="22"/>
      <c r="D18" s="22"/>
      <c r="E18" s="22"/>
      <c r="F18" s="22"/>
      <c r="G18" s="22"/>
      <c r="H18" s="22"/>
    </row>
    <row r="19" spans="2:8" ht="39" thickBot="1">
      <c r="B19" s="14" t="s">
        <v>69</v>
      </c>
      <c r="C19" s="22">
        <v>3700</v>
      </c>
      <c r="D19" s="22">
        <v>3700</v>
      </c>
      <c r="E19" s="22"/>
      <c r="F19" s="22"/>
      <c r="G19" s="22"/>
      <c r="H19" s="22"/>
    </row>
    <row r="20" spans="2:8" ht="16.5" thickBot="1">
      <c r="B20" s="14" t="s">
        <v>85</v>
      </c>
      <c r="C20" s="22"/>
      <c r="D20" s="22"/>
      <c r="E20" s="22">
        <v>-416642</v>
      </c>
      <c r="F20" s="22"/>
      <c r="G20" s="22"/>
      <c r="H20" s="22"/>
    </row>
    <row r="21" spans="2:8" ht="16.5" thickBot="1">
      <c r="B21" s="14" t="s">
        <v>86</v>
      </c>
      <c r="C21" s="22"/>
      <c r="D21" s="22"/>
      <c r="E21" s="22">
        <v>-260850</v>
      </c>
      <c r="F21" s="22"/>
      <c r="G21" s="22"/>
      <c r="H21" s="22"/>
    </row>
    <row r="22" spans="2:8" ht="16.5" thickBot="1">
      <c r="B22" s="14" t="s">
        <v>87</v>
      </c>
      <c r="C22" s="22"/>
      <c r="D22" s="22"/>
      <c r="E22" s="22">
        <v>-3656825</v>
      </c>
      <c r="F22" s="22"/>
      <c r="G22" s="22"/>
      <c r="H22" s="22"/>
    </row>
    <row r="23" spans="2:8" ht="39" thickBot="1">
      <c r="B23" s="14" t="s">
        <v>70</v>
      </c>
      <c r="C23" s="22">
        <v>500000</v>
      </c>
      <c r="D23" s="22">
        <v>500000</v>
      </c>
      <c r="E23" s="22"/>
      <c r="F23" s="22"/>
      <c r="G23" s="22"/>
      <c r="H23" s="22"/>
    </row>
    <row r="24" spans="2:8" ht="39" thickBot="1">
      <c r="B24" s="14" t="s">
        <v>68</v>
      </c>
      <c r="C24" s="22">
        <v>500000</v>
      </c>
      <c r="D24" s="22">
        <v>500000</v>
      </c>
      <c r="E24" s="22"/>
      <c r="F24" s="22"/>
      <c r="G24" s="22"/>
      <c r="H24" s="22"/>
    </row>
    <row r="25" spans="2:8" ht="16.5" thickBot="1">
      <c r="B25" s="14"/>
      <c r="C25" s="22"/>
      <c r="D25" s="22"/>
      <c r="E25" s="22"/>
      <c r="F25" s="22"/>
      <c r="G25" s="22"/>
      <c r="H25" s="22"/>
    </row>
    <row r="26" spans="2:8" ht="16.5" thickBot="1">
      <c r="B26" s="18" t="s">
        <v>28</v>
      </c>
      <c r="C26" s="24">
        <f t="shared" ref="C26:H26" si="2">+C11+C17</f>
        <v>4405870</v>
      </c>
      <c r="D26" s="24">
        <f t="shared" si="2"/>
        <v>4405870</v>
      </c>
      <c r="E26" s="24">
        <f t="shared" si="2"/>
        <v>-3935835</v>
      </c>
      <c r="F26" s="24">
        <f t="shared" si="2"/>
        <v>0</v>
      </c>
      <c r="G26" s="24">
        <f t="shared" si="2"/>
        <v>0</v>
      </c>
      <c r="H26" s="24">
        <f t="shared" si="2"/>
        <v>0</v>
      </c>
    </row>
    <row r="27" spans="2:8" ht="16.5" thickBot="1">
      <c r="B27" s="14"/>
      <c r="C27" s="22"/>
      <c r="D27" s="22"/>
      <c r="E27" s="22"/>
      <c r="F27" s="22"/>
      <c r="G27" s="22"/>
      <c r="H27" s="22"/>
    </row>
    <row r="28" spans="2:8" ht="16.5" thickBot="1">
      <c r="B28" s="14" t="s">
        <v>29</v>
      </c>
      <c r="C28" s="23">
        <v>72</v>
      </c>
      <c r="D28" s="23">
        <v>60</v>
      </c>
      <c r="E28" s="23">
        <v>59</v>
      </c>
      <c r="F28" s="23"/>
      <c r="G28" s="23"/>
      <c r="H28" s="23"/>
    </row>
    <row r="29" spans="2:8">
      <c r="B29" s="20"/>
    </row>
    <row r="30" spans="2:8" ht="16.5" thickBot="1"/>
    <row r="31" spans="2:8" ht="16.5" thickBot="1">
      <c r="B31" s="34" t="s">
        <v>58</v>
      </c>
      <c r="C31" s="35"/>
      <c r="D31" s="35"/>
      <c r="E31" s="35"/>
      <c r="F31" s="35"/>
      <c r="G31" s="35"/>
      <c r="H31" s="36"/>
    </row>
    <row r="32" spans="2:8" ht="25.5">
      <c r="B32" s="17" t="s">
        <v>20</v>
      </c>
      <c r="C32" s="4" t="s">
        <v>6</v>
      </c>
      <c r="D32" s="4" t="s">
        <v>8</v>
      </c>
      <c r="E32" s="4" t="s">
        <v>10</v>
      </c>
      <c r="F32" s="4" t="s">
        <v>10</v>
      </c>
      <c r="G32" s="4" t="s">
        <v>10</v>
      </c>
      <c r="H32" s="4" t="s">
        <v>10</v>
      </c>
    </row>
    <row r="33" spans="2:8" ht="25.5">
      <c r="B33" s="17" t="s">
        <v>3</v>
      </c>
      <c r="C33" s="4" t="s">
        <v>7</v>
      </c>
      <c r="D33" s="4" t="s">
        <v>9</v>
      </c>
      <c r="E33" s="4" t="s">
        <v>11</v>
      </c>
      <c r="F33" s="4" t="s">
        <v>11</v>
      </c>
      <c r="G33" s="4" t="s">
        <v>11</v>
      </c>
      <c r="H33" s="4" t="s">
        <v>11</v>
      </c>
    </row>
    <row r="34" spans="2:8" ht="39" thickBot="1">
      <c r="B34" s="7"/>
      <c r="C34" s="5"/>
      <c r="D34" s="5"/>
      <c r="E34" s="6" t="s">
        <v>12</v>
      </c>
      <c r="F34" s="6" t="s">
        <v>13</v>
      </c>
      <c r="G34" s="6" t="s">
        <v>14</v>
      </c>
      <c r="H34" s="6" t="s">
        <v>15</v>
      </c>
    </row>
    <row r="35" spans="2:8" ht="16.5" thickBot="1">
      <c r="B35" s="18" t="s">
        <v>21</v>
      </c>
      <c r="C35" s="24">
        <f t="shared" ref="C35:H35" si="3">SUM(C37:C39)</f>
        <v>8720612</v>
      </c>
      <c r="D35" s="24">
        <f t="shared" si="3"/>
        <v>9227267</v>
      </c>
      <c r="E35" s="24">
        <f t="shared" si="3"/>
        <v>2072143</v>
      </c>
      <c r="F35" s="24">
        <f t="shared" si="3"/>
        <v>0</v>
      </c>
      <c r="G35" s="24">
        <f t="shared" si="3"/>
        <v>0</v>
      </c>
      <c r="H35" s="24">
        <f t="shared" si="3"/>
        <v>0</v>
      </c>
    </row>
    <row r="36" spans="2:8" ht="16.5" thickBot="1">
      <c r="B36" s="14" t="s">
        <v>22</v>
      </c>
      <c r="C36" s="22"/>
      <c r="D36" s="22"/>
      <c r="E36" s="22"/>
      <c r="F36" s="22"/>
      <c r="G36" s="22"/>
      <c r="H36" s="22"/>
    </row>
    <row r="37" spans="2:8" ht="16.5" thickBot="1">
      <c r="B37" s="19" t="s">
        <v>23</v>
      </c>
      <c r="C37" s="22">
        <v>4057600</v>
      </c>
      <c r="D37" s="22">
        <v>4092128</v>
      </c>
      <c r="E37" s="22">
        <v>1202355</v>
      </c>
      <c r="F37" s="22"/>
      <c r="G37" s="22"/>
      <c r="H37" s="22"/>
    </row>
    <row r="38" spans="2:8" ht="16.5" thickBot="1">
      <c r="B38" s="19" t="s">
        <v>24</v>
      </c>
      <c r="C38" s="22">
        <v>4363012</v>
      </c>
      <c r="D38" s="22">
        <v>4395139</v>
      </c>
      <c r="E38" s="22">
        <v>860986</v>
      </c>
      <c r="F38" s="22"/>
      <c r="G38" s="22"/>
      <c r="H38" s="22"/>
    </row>
    <row r="39" spans="2:8" ht="16.5" thickBot="1">
      <c r="B39" s="19" t="s">
        <v>25</v>
      </c>
      <c r="C39" s="22">
        <v>300000</v>
      </c>
      <c r="D39" s="22">
        <v>740000</v>
      </c>
      <c r="E39" s="22">
        <v>8802</v>
      </c>
      <c r="F39" s="22"/>
      <c r="G39" s="22"/>
      <c r="H39" s="22"/>
    </row>
    <row r="40" spans="2:8" ht="16.5" thickBot="1">
      <c r="B40" s="14"/>
      <c r="C40" s="22"/>
      <c r="D40" s="22"/>
      <c r="E40" s="22"/>
      <c r="F40" s="22"/>
      <c r="G40" s="22"/>
      <c r="H40" s="22"/>
    </row>
    <row r="41" spans="2:8" ht="16.5" thickBot="1">
      <c r="B41" s="18" t="s">
        <v>26</v>
      </c>
      <c r="C41" s="24">
        <f t="shared" ref="C41:H41" si="4">+C43+C44</f>
        <v>464100</v>
      </c>
      <c r="D41" s="24">
        <f t="shared" si="4"/>
        <v>464100</v>
      </c>
      <c r="E41" s="24">
        <f t="shared" si="4"/>
        <v>1877</v>
      </c>
      <c r="F41" s="24">
        <f t="shared" si="4"/>
        <v>0</v>
      </c>
      <c r="G41" s="24">
        <f t="shared" si="4"/>
        <v>0</v>
      </c>
      <c r="H41" s="24">
        <f t="shared" si="4"/>
        <v>0</v>
      </c>
    </row>
    <row r="42" spans="2:8" ht="16.5" thickBot="1">
      <c r="B42" s="14" t="s">
        <v>22</v>
      </c>
      <c r="C42" s="22"/>
      <c r="D42" s="22"/>
      <c r="E42" s="22"/>
      <c r="F42" s="22"/>
      <c r="G42" s="22"/>
      <c r="H42" s="22"/>
    </row>
    <row r="43" spans="2:8" ht="39" thickBot="1">
      <c r="B43" s="14" t="s">
        <v>78</v>
      </c>
      <c r="C43" s="22">
        <v>4100</v>
      </c>
      <c r="D43" s="22">
        <v>4100</v>
      </c>
      <c r="E43" s="22">
        <v>1877</v>
      </c>
      <c r="F43" s="22"/>
      <c r="G43" s="22"/>
      <c r="H43" s="22"/>
    </row>
    <row r="44" spans="2:8" ht="39" thickBot="1">
      <c r="B44" s="14" t="s">
        <v>79</v>
      </c>
      <c r="C44" s="22">
        <v>460000</v>
      </c>
      <c r="D44" s="22">
        <v>460000</v>
      </c>
      <c r="E44" s="22"/>
      <c r="F44" s="22"/>
      <c r="G44" s="22"/>
      <c r="H44" s="22"/>
    </row>
    <row r="45" spans="2:8" ht="16.5" thickBot="1">
      <c r="B45" s="14"/>
      <c r="C45" s="22"/>
      <c r="D45" s="22"/>
      <c r="E45" s="22"/>
      <c r="F45" s="22"/>
      <c r="G45" s="22"/>
      <c r="H45" s="22"/>
    </row>
    <row r="46" spans="2:8" ht="16.5" thickBot="1">
      <c r="B46" s="18" t="s">
        <v>28</v>
      </c>
      <c r="C46" s="24">
        <f t="shared" ref="C46:H46" si="5">+C35+C41</f>
        <v>9184712</v>
      </c>
      <c r="D46" s="24">
        <f t="shared" si="5"/>
        <v>9691367</v>
      </c>
      <c r="E46" s="24">
        <f t="shared" si="5"/>
        <v>2074020</v>
      </c>
      <c r="F46" s="24">
        <f t="shared" si="5"/>
        <v>0</v>
      </c>
      <c r="G46" s="24">
        <f t="shared" si="5"/>
        <v>0</v>
      </c>
      <c r="H46" s="24">
        <f t="shared" si="5"/>
        <v>0</v>
      </c>
    </row>
    <row r="47" spans="2:8" ht="16.5" thickBot="1">
      <c r="B47" s="14"/>
      <c r="C47" s="22"/>
      <c r="D47" s="22"/>
      <c r="E47" s="22"/>
      <c r="F47" s="22"/>
      <c r="G47" s="22"/>
      <c r="H47" s="22"/>
    </row>
    <row r="48" spans="2:8" ht="16.5" thickBot="1">
      <c r="B48" s="14" t="s">
        <v>29</v>
      </c>
      <c r="C48" s="23">
        <v>468</v>
      </c>
      <c r="D48" s="23">
        <v>435</v>
      </c>
      <c r="E48" s="23">
        <v>407</v>
      </c>
      <c r="F48" s="23"/>
      <c r="G48" s="23"/>
      <c r="H48" s="23"/>
    </row>
    <row r="50" spans="2:8" ht="16.5" thickBot="1"/>
    <row r="51" spans="2:8" ht="16.5" thickBot="1">
      <c r="B51" s="34" t="s">
        <v>59</v>
      </c>
      <c r="C51" s="35"/>
      <c r="D51" s="35"/>
      <c r="E51" s="35"/>
      <c r="F51" s="35"/>
      <c r="G51" s="35"/>
      <c r="H51" s="36"/>
    </row>
    <row r="52" spans="2:8" ht="25.5">
      <c r="B52" s="17" t="s">
        <v>20</v>
      </c>
      <c r="C52" s="4" t="s">
        <v>6</v>
      </c>
      <c r="D52" s="4" t="s">
        <v>8</v>
      </c>
      <c r="E52" s="4" t="s">
        <v>10</v>
      </c>
      <c r="F52" s="4" t="s">
        <v>10</v>
      </c>
      <c r="G52" s="4" t="s">
        <v>10</v>
      </c>
      <c r="H52" s="4" t="s">
        <v>10</v>
      </c>
    </row>
    <row r="53" spans="2:8" ht="25.5">
      <c r="B53" s="17" t="s">
        <v>3</v>
      </c>
      <c r="C53" s="4" t="s">
        <v>7</v>
      </c>
      <c r="D53" s="4" t="s">
        <v>9</v>
      </c>
      <c r="E53" s="4" t="s">
        <v>11</v>
      </c>
      <c r="F53" s="4" t="s">
        <v>11</v>
      </c>
      <c r="G53" s="4" t="s">
        <v>11</v>
      </c>
      <c r="H53" s="4" t="s">
        <v>11</v>
      </c>
    </row>
    <row r="54" spans="2:8" ht="39" thickBot="1">
      <c r="B54" s="7"/>
      <c r="C54" s="5"/>
      <c r="D54" s="5"/>
      <c r="E54" s="6" t="s">
        <v>12</v>
      </c>
      <c r="F54" s="6" t="s">
        <v>13</v>
      </c>
      <c r="G54" s="6" t="s">
        <v>14</v>
      </c>
      <c r="H54" s="6" t="s">
        <v>15</v>
      </c>
    </row>
    <row r="55" spans="2:8" ht="16.5" thickBot="1">
      <c r="B55" s="18" t="s">
        <v>21</v>
      </c>
      <c r="C55" s="24">
        <f t="shared" ref="C55:H55" si="6">SUM(C57:C59)</f>
        <v>98478</v>
      </c>
      <c r="D55" s="24">
        <f t="shared" si="6"/>
        <v>98478</v>
      </c>
      <c r="E55" s="24">
        <f t="shared" si="6"/>
        <v>19876</v>
      </c>
      <c r="F55" s="24">
        <f t="shared" si="6"/>
        <v>0</v>
      </c>
      <c r="G55" s="24">
        <f t="shared" si="6"/>
        <v>0</v>
      </c>
      <c r="H55" s="24">
        <f t="shared" si="6"/>
        <v>0</v>
      </c>
    </row>
    <row r="56" spans="2:8" ht="16.5" thickBot="1">
      <c r="B56" s="14" t="s">
        <v>22</v>
      </c>
      <c r="C56" s="22"/>
      <c r="D56" s="22"/>
      <c r="E56" s="22"/>
      <c r="F56" s="22"/>
      <c r="G56" s="22"/>
      <c r="H56" s="22"/>
    </row>
    <row r="57" spans="2:8" ht="16.5" thickBot="1">
      <c r="B57" s="19" t="s">
        <v>23</v>
      </c>
      <c r="C57" s="22">
        <v>66150</v>
      </c>
      <c r="D57" s="22">
        <v>66150</v>
      </c>
      <c r="E57" s="22">
        <v>17954</v>
      </c>
      <c r="F57" s="22"/>
      <c r="G57" s="22"/>
      <c r="H57" s="22"/>
    </row>
    <row r="58" spans="2:8" ht="16.5" thickBot="1">
      <c r="B58" s="19" t="s">
        <v>24</v>
      </c>
      <c r="C58" s="22">
        <v>27328</v>
      </c>
      <c r="D58" s="22">
        <v>27328</v>
      </c>
      <c r="E58" s="22">
        <v>1922</v>
      </c>
      <c r="F58" s="22"/>
      <c r="G58" s="22"/>
      <c r="H58" s="22"/>
    </row>
    <row r="59" spans="2:8" ht="16.5" thickBot="1">
      <c r="B59" s="19" t="s">
        <v>25</v>
      </c>
      <c r="C59" s="22">
        <v>5000</v>
      </c>
      <c r="D59" s="22">
        <v>5000</v>
      </c>
      <c r="E59" s="22">
        <v>0</v>
      </c>
      <c r="F59" s="22"/>
      <c r="G59" s="22"/>
      <c r="H59" s="22"/>
    </row>
    <row r="60" spans="2:8" ht="16.5" thickBot="1">
      <c r="B60" s="14"/>
      <c r="C60" s="22"/>
      <c r="D60" s="22"/>
      <c r="E60" s="22"/>
      <c r="F60" s="22"/>
      <c r="G60" s="22"/>
      <c r="H60" s="22"/>
    </row>
    <row r="61" spans="2:8" ht="16.5" thickBot="1">
      <c r="B61" s="18" t="s">
        <v>26</v>
      </c>
      <c r="C61" s="24">
        <f t="shared" ref="C61:H61" si="7">+C63+C64</f>
        <v>402500</v>
      </c>
      <c r="D61" s="24">
        <f t="shared" si="7"/>
        <v>402500</v>
      </c>
      <c r="E61" s="24">
        <f t="shared" si="7"/>
        <v>0</v>
      </c>
      <c r="F61" s="24">
        <f t="shared" si="7"/>
        <v>0</v>
      </c>
      <c r="G61" s="24">
        <f t="shared" si="7"/>
        <v>0</v>
      </c>
      <c r="H61" s="24">
        <f t="shared" si="7"/>
        <v>0</v>
      </c>
    </row>
    <row r="62" spans="2:8" ht="16.5" thickBot="1">
      <c r="B62" s="14" t="s">
        <v>22</v>
      </c>
      <c r="C62" s="22"/>
      <c r="D62" s="22"/>
      <c r="E62" s="22"/>
      <c r="F62" s="22"/>
      <c r="G62" s="22"/>
      <c r="H62" s="22"/>
    </row>
    <row r="63" spans="2:8" ht="26.25" thickBot="1">
      <c r="B63" s="14" t="s">
        <v>75</v>
      </c>
      <c r="C63" s="22">
        <v>2500</v>
      </c>
      <c r="D63" s="22">
        <v>2500</v>
      </c>
      <c r="E63" s="22"/>
      <c r="F63" s="22"/>
      <c r="G63" s="22"/>
      <c r="H63" s="22"/>
    </row>
    <row r="64" spans="2:8" ht="64.5" thickBot="1">
      <c r="B64" s="14" t="s">
        <v>80</v>
      </c>
      <c r="C64" s="22">
        <v>400000</v>
      </c>
      <c r="D64" s="22">
        <v>400000</v>
      </c>
      <c r="E64" s="22"/>
      <c r="F64" s="22"/>
      <c r="G64" s="22"/>
      <c r="H64" s="22"/>
    </row>
    <row r="65" spans="2:8" ht="16.5" thickBot="1">
      <c r="B65" s="14"/>
      <c r="C65" s="22"/>
      <c r="D65" s="22"/>
      <c r="E65" s="22"/>
      <c r="F65" s="22"/>
      <c r="G65" s="22"/>
      <c r="H65" s="22"/>
    </row>
    <row r="66" spans="2:8" ht="16.5" thickBot="1">
      <c r="B66" s="18" t="s">
        <v>28</v>
      </c>
      <c r="C66" s="24">
        <f t="shared" ref="C66:H66" si="8">+C55+C61</f>
        <v>500978</v>
      </c>
      <c r="D66" s="24">
        <f t="shared" si="8"/>
        <v>500978</v>
      </c>
      <c r="E66" s="24">
        <f t="shared" si="8"/>
        <v>19876</v>
      </c>
      <c r="F66" s="24">
        <f t="shared" si="8"/>
        <v>0</v>
      </c>
      <c r="G66" s="24">
        <f t="shared" si="8"/>
        <v>0</v>
      </c>
      <c r="H66" s="24">
        <f t="shared" si="8"/>
        <v>0</v>
      </c>
    </row>
    <row r="67" spans="2:8" ht="16.5" thickBot="1">
      <c r="B67" s="14"/>
      <c r="C67" s="22"/>
      <c r="D67" s="22"/>
      <c r="E67" s="22"/>
      <c r="F67" s="22"/>
      <c r="G67" s="22"/>
      <c r="H67" s="22"/>
    </row>
    <row r="68" spans="2:8" ht="16.5" thickBot="1">
      <c r="B68" s="14" t="s">
        <v>29</v>
      </c>
      <c r="C68" s="23">
        <v>5</v>
      </c>
      <c r="D68" s="23">
        <v>5</v>
      </c>
      <c r="E68" s="23">
        <v>4</v>
      </c>
      <c r="F68" s="23"/>
      <c r="G68" s="23"/>
      <c r="H68" s="23"/>
    </row>
    <row r="70" spans="2:8" ht="16.5" thickBot="1"/>
    <row r="71" spans="2:8" ht="16.5" thickBot="1">
      <c r="B71" s="34" t="s">
        <v>60</v>
      </c>
      <c r="C71" s="35"/>
      <c r="D71" s="35"/>
      <c r="E71" s="35"/>
      <c r="F71" s="35"/>
      <c r="G71" s="35"/>
      <c r="H71" s="36"/>
    </row>
    <row r="72" spans="2:8" ht="25.5">
      <c r="B72" s="17" t="s">
        <v>20</v>
      </c>
      <c r="C72" s="4" t="s">
        <v>6</v>
      </c>
      <c r="D72" s="4" t="s">
        <v>8</v>
      </c>
      <c r="E72" s="4" t="s">
        <v>10</v>
      </c>
      <c r="F72" s="4" t="s">
        <v>10</v>
      </c>
      <c r="G72" s="4" t="s">
        <v>10</v>
      </c>
      <c r="H72" s="4" t="s">
        <v>10</v>
      </c>
    </row>
    <row r="73" spans="2:8" ht="25.5">
      <c r="B73" s="17" t="s">
        <v>3</v>
      </c>
      <c r="C73" s="4" t="s">
        <v>7</v>
      </c>
      <c r="D73" s="4" t="s">
        <v>9</v>
      </c>
      <c r="E73" s="4" t="s">
        <v>11</v>
      </c>
      <c r="F73" s="4" t="s">
        <v>11</v>
      </c>
      <c r="G73" s="4" t="s">
        <v>11</v>
      </c>
      <c r="H73" s="4" t="s">
        <v>11</v>
      </c>
    </row>
    <row r="74" spans="2:8" ht="39" thickBot="1">
      <c r="B74" s="7"/>
      <c r="C74" s="5"/>
      <c r="D74" s="5"/>
      <c r="E74" s="6" t="s">
        <v>12</v>
      </c>
      <c r="F74" s="6" t="s">
        <v>13</v>
      </c>
      <c r="G74" s="6" t="s">
        <v>14</v>
      </c>
      <c r="H74" s="6" t="s">
        <v>15</v>
      </c>
    </row>
    <row r="75" spans="2:8" ht="16.5" thickBot="1">
      <c r="B75" s="18" t="s">
        <v>21</v>
      </c>
      <c r="C75" s="22">
        <f t="shared" ref="C75:H75" si="9">SUM(C77:C79)</f>
        <v>965440</v>
      </c>
      <c r="D75" s="22">
        <f t="shared" si="9"/>
        <v>965440</v>
      </c>
      <c r="E75" s="22">
        <f t="shared" si="9"/>
        <v>333147</v>
      </c>
      <c r="F75" s="22">
        <f t="shared" si="9"/>
        <v>0</v>
      </c>
      <c r="G75" s="22">
        <f t="shared" si="9"/>
        <v>0</v>
      </c>
      <c r="H75" s="22">
        <f t="shared" si="9"/>
        <v>0</v>
      </c>
    </row>
    <row r="76" spans="2:8" ht="16.5" thickBot="1">
      <c r="B76" s="14" t="s">
        <v>22</v>
      </c>
      <c r="C76" s="22"/>
      <c r="D76" s="22"/>
      <c r="E76" s="22"/>
      <c r="F76" s="22"/>
      <c r="G76" s="22"/>
      <c r="H76" s="22"/>
    </row>
    <row r="77" spans="2:8" ht="16.5" thickBot="1">
      <c r="B77" s="19" t="s">
        <v>23</v>
      </c>
      <c r="C77" s="22">
        <v>265140</v>
      </c>
      <c r="D77" s="22">
        <v>265140</v>
      </c>
      <c r="E77" s="22">
        <v>73637</v>
      </c>
      <c r="F77" s="22"/>
      <c r="G77" s="22"/>
      <c r="H77" s="22"/>
    </row>
    <row r="78" spans="2:8" ht="16.5" thickBot="1">
      <c r="B78" s="19" t="s">
        <v>24</v>
      </c>
      <c r="C78" s="22">
        <v>690300</v>
      </c>
      <c r="D78" s="22">
        <v>690300</v>
      </c>
      <c r="E78" s="22">
        <v>259510</v>
      </c>
      <c r="F78" s="22"/>
      <c r="G78" s="22"/>
      <c r="H78" s="22"/>
    </row>
    <row r="79" spans="2:8" ht="16.5" thickBot="1">
      <c r="B79" s="19" t="s">
        <v>25</v>
      </c>
      <c r="C79" s="22">
        <v>10000</v>
      </c>
      <c r="D79" s="22">
        <v>10000</v>
      </c>
      <c r="E79" s="22">
        <v>0</v>
      </c>
      <c r="F79" s="22"/>
      <c r="G79" s="22"/>
      <c r="H79" s="22"/>
    </row>
    <row r="80" spans="2:8" ht="16.5" thickBot="1">
      <c r="B80" s="14"/>
      <c r="C80" s="22"/>
      <c r="D80" s="22"/>
      <c r="E80" s="22"/>
      <c r="F80" s="22"/>
      <c r="G80" s="22"/>
      <c r="H80" s="22"/>
    </row>
    <row r="81" spans="2:8" ht="16.5" thickBot="1">
      <c r="B81" s="18" t="s">
        <v>26</v>
      </c>
      <c r="C81" s="24">
        <f t="shared" ref="C81:H81" si="10">+C83+C84</f>
        <v>13459600</v>
      </c>
      <c r="D81" s="24">
        <f t="shared" si="10"/>
        <v>13459600</v>
      </c>
      <c r="E81" s="24">
        <f t="shared" si="10"/>
        <v>2522270</v>
      </c>
      <c r="F81" s="24">
        <f t="shared" si="10"/>
        <v>0</v>
      </c>
      <c r="G81" s="24">
        <f t="shared" si="10"/>
        <v>0</v>
      </c>
      <c r="H81" s="24">
        <f t="shared" si="10"/>
        <v>0</v>
      </c>
    </row>
    <row r="82" spans="2:8" ht="16.5" thickBot="1">
      <c r="B82" s="14" t="s">
        <v>22</v>
      </c>
      <c r="C82" s="22"/>
      <c r="D82" s="22"/>
      <c r="E82" s="22"/>
      <c r="F82" s="22"/>
      <c r="G82" s="22"/>
      <c r="H82" s="22"/>
    </row>
    <row r="83" spans="2:8" ht="39" thickBot="1">
      <c r="B83" s="14" t="s">
        <v>81</v>
      </c>
      <c r="C83" s="22">
        <v>259600</v>
      </c>
      <c r="D83" s="22">
        <v>259600</v>
      </c>
      <c r="E83" s="22">
        <v>240770</v>
      </c>
      <c r="F83" s="22"/>
      <c r="G83" s="22"/>
      <c r="H83" s="22"/>
    </row>
    <row r="84" spans="2:8" ht="39" thickBot="1">
      <c r="B84" s="14" t="s">
        <v>82</v>
      </c>
      <c r="C84" s="22">
        <v>13200000</v>
      </c>
      <c r="D84" s="22">
        <v>13200000</v>
      </c>
      <c r="E84" s="22">
        <v>2281500</v>
      </c>
      <c r="F84" s="22"/>
      <c r="G84" s="22"/>
      <c r="H84" s="22"/>
    </row>
    <row r="85" spans="2:8" ht="16.5" thickBot="1">
      <c r="B85" s="14"/>
      <c r="C85" s="22"/>
      <c r="D85" s="22"/>
      <c r="E85" s="22"/>
      <c r="F85" s="22"/>
      <c r="G85" s="22"/>
      <c r="H85" s="22"/>
    </row>
    <row r="86" spans="2:8" ht="16.5" thickBot="1">
      <c r="B86" s="18" t="s">
        <v>28</v>
      </c>
      <c r="C86" s="22">
        <f t="shared" ref="C86:H86" si="11">+C75+C81</f>
        <v>14425040</v>
      </c>
      <c r="D86" s="22">
        <f t="shared" si="11"/>
        <v>14425040</v>
      </c>
      <c r="E86" s="22">
        <f t="shared" si="11"/>
        <v>2855417</v>
      </c>
      <c r="F86" s="22">
        <f t="shared" si="11"/>
        <v>0</v>
      </c>
      <c r="G86" s="22">
        <f t="shared" si="11"/>
        <v>0</v>
      </c>
      <c r="H86" s="22">
        <f t="shared" si="11"/>
        <v>0</v>
      </c>
    </row>
    <row r="87" spans="2:8" ht="16.5" thickBot="1">
      <c r="B87" s="14"/>
      <c r="C87" s="22"/>
      <c r="D87" s="22"/>
      <c r="E87" s="22"/>
      <c r="F87" s="22"/>
      <c r="G87" s="22"/>
      <c r="H87" s="22"/>
    </row>
    <row r="88" spans="2:8" ht="16.5" thickBot="1">
      <c r="B88" s="14" t="s">
        <v>29</v>
      </c>
      <c r="C88" s="23">
        <v>14</v>
      </c>
      <c r="D88" s="23">
        <v>13</v>
      </c>
      <c r="E88" s="23">
        <v>12</v>
      </c>
      <c r="F88" s="23"/>
      <c r="G88" s="23"/>
      <c r="H88" s="23"/>
    </row>
    <row r="90" spans="2:8" ht="16.5" thickBot="1"/>
    <row r="91" spans="2:8" ht="16.5" thickBot="1">
      <c r="B91" s="34" t="s">
        <v>61</v>
      </c>
      <c r="C91" s="35"/>
      <c r="D91" s="35"/>
      <c r="E91" s="35"/>
      <c r="F91" s="35"/>
      <c r="G91" s="35"/>
      <c r="H91" s="36"/>
    </row>
    <row r="92" spans="2:8" ht="25.5">
      <c r="B92" s="17" t="s">
        <v>20</v>
      </c>
      <c r="C92" s="4" t="s">
        <v>6</v>
      </c>
      <c r="D92" s="4" t="s">
        <v>8</v>
      </c>
      <c r="E92" s="4" t="s">
        <v>10</v>
      </c>
      <c r="F92" s="4" t="s">
        <v>10</v>
      </c>
      <c r="G92" s="4" t="s">
        <v>10</v>
      </c>
      <c r="H92" s="4" t="s">
        <v>10</v>
      </c>
    </row>
    <row r="93" spans="2:8" ht="25.5">
      <c r="B93" s="17" t="s">
        <v>3</v>
      </c>
      <c r="C93" s="4" t="s">
        <v>7</v>
      </c>
      <c r="D93" s="4" t="s">
        <v>9</v>
      </c>
      <c r="E93" s="4" t="s">
        <v>11</v>
      </c>
      <c r="F93" s="4" t="s">
        <v>11</v>
      </c>
      <c r="G93" s="4" t="s">
        <v>11</v>
      </c>
      <c r="H93" s="4" t="s">
        <v>11</v>
      </c>
    </row>
    <row r="94" spans="2:8" ht="39" thickBot="1">
      <c r="B94" s="7"/>
      <c r="C94" s="5"/>
      <c r="D94" s="5"/>
      <c r="E94" s="6" t="s">
        <v>12</v>
      </c>
      <c r="F94" s="6" t="s">
        <v>13</v>
      </c>
      <c r="G94" s="6" t="s">
        <v>14</v>
      </c>
      <c r="H94" s="6" t="s">
        <v>15</v>
      </c>
    </row>
    <row r="95" spans="2:8" ht="16.5" thickBot="1">
      <c r="B95" s="18" t="s">
        <v>21</v>
      </c>
      <c r="C95" s="24">
        <f t="shared" ref="C95:H95" si="12">SUM(C97:C99)</f>
        <v>57881600</v>
      </c>
      <c r="D95" s="24">
        <f t="shared" si="12"/>
        <v>57902920</v>
      </c>
      <c r="E95" s="24">
        <f t="shared" si="12"/>
        <v>16132978</v>
      </c>
      <c r="F95" s="24">
        <f t="shared" si="12"/>
        <v>0</v>
      </c>
      <c r="G95" s="24">
        <f t="shared" si="12"/>
        <v>0</v>
      </c>
      <c r="H95" s="24">
        <f t="shared" si="12"/>
        <v>0</v>
      </c>
    </row>
    <row r="96" spans="2:8" ht="16.5" thickBot="1">
      <c r="B96" s="14" t="s">
        <v>22</v>
      </c>
      <c r="C96" s="22"/>
      <c r="D96" s="22"/>
      <c r="E96" s="22"/>
      <c r="F96" s="22"/>
      <c r="G96" s="22"/>
      <c r="H96" s="22"/>
    </row>
    <row r="97" spans="2:8" ht="16.5" thickBot="1">
      <c r="B97" s="19" t="s">
        <v>23</v>
      </c>
      <c r="C97" s="22">
        <v>38903200</v>
      </c>
      <c r="D97" s="22">
        <v>38903200</v>
      </c>
      <c r="E97" s="22">
        <v>12186686</v>
      </c>
      <c r="F97" s="22"/>
      <c r="G97" s="22"/>
      <c r="H97" s="22"/>
    </row>
    <row r="98" spans="2:8" ht="16.5" thickBot="1">
      <c r="B98" s="19" t="s">
        <v>24</v>
      </c>
      <c r="C98" s="22">
        <v>17004700</v>
      </c>
      <c r="D98" s="22">
        <v>17026020</v>
      </c>
      <c r="E98" s="22">
        <v>3869892</v>
      </c>
      <c r="F98" s="22"/>
      <c r="G98" s="22"/>
      <c r="H98" s="22"/>
    </row>
    <row r="99" spans="2:8" ht="16.5" thickBot="1">
      <c r="B99" s="19" t="s">
        <v>25</v>
      </c>
      <c r="C99" s="22">
        <v>1973700</v>
      </c>
      <c r="D99" s="22">
        <v>1973700</v>
      </c>
      <c r="E99" s="22">
        <v>76400</v>
      </c>
      <c r="F99" s="22"/>
      <c r="G99" s="22"/>
      <c r="H99" s="22"/>
    </row>
    <row r="100" spans="2:8" ht="16.5" thickBot="1">
      <c r="B100" s="14"/>
      <c r="C100" s="22"/>
      <c r="D100" s="22"/>
      <c r="E100" s="22"/>
      <c r="F100" s="22"/>
      <c r="G100" s="22"/>
      <c r="H100" s="22"/>
    </row>
    <row r="101" spans="2:8" ht="16.5" thickBot="1">
      <c r="B101" s="18" t="s">
        <v>26</v>
      </c>
      <c r="C101" s="24">
        <f t="shared" ref="C101:H101" si="13">+C103+C104</f>
        <v>1457800</v>
      </c>
      <c r="D101" s="24">
        <f t="shared" si="13"/>
        <v>1457800</v>
      </c>
      <c r="E101" s="24">
        <f t="shared" si="13"/>
        <v>1007</v>
      </c>
      <c r="F101" s="24">
        <f t="shared" si="13"/>
        <v>0</v>
      </c>
      <c r="G101" s="24">
        <f t="shared" si="13"/>
        <v>0</v>
      </c>
      <c r="H101" s="24">
        <f t="shared" si="13"/>
        <v>0</v>
      </c>
    </row>
    <row r="102" spans="2:8" ht="16.5" thickBot="1">
      <c r="B102" s="14" t="s">
        <v>22</v>
      </c>
      <c r="C102" s="22"/>
      <c r="D102" s="22"/>
      <c r="E102" s="22"/>
      <c r="F102" s="22"/>
      <c r="G102" s="22"/>
      <c r="H102" s="22"/>
    </row>
    <row r="103" spans="2:8" ht="39" thickBot="1">
      <c r="B103" s="14" t="s">
        <v>83</v>
      </c>
      <c r="C103" s="22">
        <v>7800</v>
      </c>
      <c r="D103" s="22">
        <v>7800</v>
      </c>
      <c r="E103" s="22">
        <v>1050</v>
      </c>
      <c r="F103" s="22"/>
      <c r="G103" s="22"/>
      <c r="H103" s="22"/>
    </row>
    <row r="104" spans="2:8" ht="51.75" thickBot="1">
      <c r="B104" s="14" t="s">
        <v>84</v>
      </c>
      <c r="C104" s="22">
        <v>1450000</v>
      </c>
      <c r="D104" s="22">
        <v>1450000</v>
      </c>
      <c r="E104" s="22">
        <v>-43</v>
      </c>
      <c r="F104" s="22"/>
      <c r="G104" s="22"/>
      <c r="H104" s="22"/>
    </row>
    <row r="105" spans="2:8" ht="16.5" thickBot="1">
      <c r="B105" s="14"/>
      <c r="C105" s="22"/>
      <c r="D105" s="22"/>
      <c r="E105" s="22"/>
      <c r="F105" s="22"/>
      <c r="G105" s="22"/>
      <c r="H105" s="22"/>
    </row>
    <row r="106" spans="2:8" ht="16.5" thickBot="1">
      <c r="B106" s="18" t="s">
        <v>28</v>
      </c>
      <c r="C106" s="24">
        <f t="shared" ref="C106:H106" si="14">+C95+C101</f>
        <v>59339400</v>
      </c>
      <c r="D106" s="24">
        <f t="shared" si="14"/>
        <v>59360720</v>
      </c>
      <c r="E106" s="24">
        <f t="shared" si="14"/>
        <v>16133985</v>
      </c>
      <c r="F106" s="24">
        <f t="shared" si="14"/>
        <v>0</v>
      </c>
      <c r="G106" s="24">
        <f t="shared" si="14"/>
        <v>0</v>
      </c>
      <c r="H106" s="24">
        <f t="shared" si="14"/>
        <v>0</v>
      </c>
    </row>
    <row r="107" spans="2:8" ht="16.5" thickBot="1">
      <c r="B107" s="14"/>
      <c r="C107" s="22"/>
      <c r="D107" s="22"/>
      <c r="E107" s="22"/>
      <c r="F107" s="22"/>
      <c r="G107" s="22"/>
      <c r="H107" s="22"/>
    </row>
    <row r="108" spans="2:8" ht="16.5" thickBot="1">
      <c r="B108" s="14" t="s">
        <v>29</v>
      </c>
      <c r="C108" s="23">
        <v>3896</v>
      </c>
      <c r="D108" s="23">
        <v>3896</v>
      </c>
      <c r="E108" s="23">
        <v>4305</v>
      </c>
      <c r="F108" s="23"/>
      <c r="G108" s="23"/>
      <c r="H108" s="23"/>
    </row>
    <row r="110" spans="2:8" ht="16.5" thickBot="1"/>
    <row r="111" spans="2:8" ht="16.5" thickBot="1">
      <c r="B111" s="34" t="s">
        <v>62</v>
      </c>
      <c r="C111" s="35"/>
      <c r="D111" s="35"/>
      <c r="E111" s="35"/>
      <c r="F111" s="35"/>
      <c r="G111" s="35"/>
      <c r="H111" s="36"/>
    </row>
    <row r="112" spans="2:8" ht="25.5">
      <c r="B112" s="17" t="s">
        <v>20</v>
      </c>
      <c r="C112" s="4" t="s">
        <v>6</v>
      </c>
      <c r="D112" s="4" t="s">
        <v>8</v>
      </c>
      <c r="E112" s="4" t="s">
        <v>10</v>
      </c>
      <c r="F112" s="4" t="s">
        <v>10</v>
      </c>
      <c r="G112" s="4" t="s">
        <v>10</v>
      </c>
      <c r="H112" s="4" t="s">
        <v>10</v>
      </c>
    </row>
    <row r="113" spans="2:8" ht="25.5">
      <c r="B113" s="17" t="s">
        <v>3</v>
      </c>
      <c r="C113" s="4" t="s">
        <v>7</v>
      </c>
      <c r="D113" s="4" t="s">
        <v>9</v>
      </c>
      <c r="E113" s="4" t="s">
        <v>11</v>
      </c>
      <c r="F113" s="4" t="s">
        <v>11</v>
      </c>
      <c r="G113" s="4" t="s">
        <v>11</v>
      </c>
      <c r="H113" s="4" t="s">
        <v>11</v>
      </c>
    </row>
    <row r="114" spans="2:8" ht="39" thickBot="1">
      <c r="B114" s="7"/>
      <c r="C114" s="5"/>
      <c r="D114" s="5"/>
      <c r="E114" s="6" t="s">
        <v>12</v>
      </c>
      <c r="F114" s="6" t="s">
        <v>13</v>
      </c>
      <c r="G114" s="6" t="s">
        <v>14</v>
      </c>
      <c r="H114" s="6" t="s">
        <v>15</v>
      </c>
    </row>
    <row r="115" spans="2:8" ht="16.5" thickBot="1">
      <c r="B115" s="18" t="s">
        <v>21</v>
      </c>
      <c r="C115" s="24">
        <f t="shared" ref="C115:H115" si="15">SUM(C117:C119)</f>
        <v>0</v>
      </c>
      <c r="D115" s="24">
        <f t="shared" si="15"/>
        <v>105000</v>
      </c>
      <c r="E115" s="24">
        <f t="shared" si="15"/>
        <v>15000</v>
      </c>
      <c r="F115" s="24">
        <f t="shared" si="15"/>
        <v>0</v>
      </c>
      <c r="G115" s="24">
        <f t="shared" si="15"/>
        <v>0</v>
      </c>
      <c r="H115" s="24">
        <f t="shared" si="15"/>
        <v>0</v>
      </c>
    </row>
    <row r="116" spans="2:8" ht="16.5" thickBot="1">
      <c r="B116" s="14" t="s">
        <v>22</v>
      </c>
      <c r="C116" s="22"/>
      <c r="D116" s="22"/>
      <c r="E116" s="22"/>
      <c r="F116" s="22"/>
      <c r="G116" s="22"/>
      <c r="H116" s="22"/>
    </row>
    <row r="117" spans="2:8" ht="16.5" thickBot="1">
      <c r="B117" s="19" t="s">
        <v>23</v>
      </c>
      <c r="C117" s="22"/>
      <c r="D117" s="22">
        <v>15000</v>
      </c>
      <c r="E117" s="22">
        <v>15000</v>
      </c>
      <c r="F117" s="22"/>
      <c r="G117" s="22"/>
      <c r="H117" s="22"/>
    </row>
    <row r="118" spans="2:8" ht="16.5" thickBot="1">
      <c r="B118" s="19" t="s">
        <v>24</v>
      </c>
      <c r="C118" s="22"/>
      <c r="D118" s="22">
        <v>90000</v>
      </c>
      <c r="E118" s="22"/>
      <c r="F118" s="22"/>
      <c r="G118" s="22"/>
      <c r="H118" s="22"/>
    </row>
    <row r="119" spans="2:8" ht="16.5" thickBot="1">
      <c r="B119" s="19" t="s">
        <v>25</v>
      </c>
      <c r="C119" s="22"/>
      <c r="D119" s="22"/>
      <c r="E119" s="22"/>
      <c r="F119" s="22"/>
      <c r="G119" s="22"/>
      <c r="H119" s="22"/>
    </row>
    <row r="120" spans="2:8" ht="16.5" thickBot="1">
      <c r="B120" s="14"/>
      <c r="C120" s="22"/>
      <c r="D120" s="22"/>
      <c r="E120" s="22"/>
      <c r="F120" s="22"/>
      <c r="G120" s="22"/>
      <c r="H120" s="22"/>
    </row>
    <row r="121" spans="2:8" ht="16.5" thickBot="1">
      <c r="B121" s="18" t="s">
        <v>26</v>
      </c>
      <c r="C121" s="24">
        <f t="shared" ref="C121:H121" si="16">+C122+C123</f>
        <v>740000</v>
      </c>
      <c r="D121" s="24">
        <f t="shared" si="16"/>
        <v>635000</v>
      </c>
      <c r="E121" s="24">
        <f t="shared" si="16"/>
        <v>0</v>
      </c>
      <c r="F121" s="24">
        <f t="shared" si="16"/>
        <v>0</v>
      </c>
      <c r="G121" s="24">
        <f t="shared" si="16"/>
        <v>0</v>
      </c>
      <c r="H121" s="24">
        <f t="shared" si="16"/>
        <v>0</v>
      </c>
    </row>
    <row r="122" spans="2:8" ht="16.5" thickBot="1">
      <c r="B122" s="14" t="s">
        <v>22</v>
      </c>
      <c r="C122" s="22"/>
      <c r="D122" s="22"/>
      <c r="E122" s="22"/>
      <c r="F122" s="22"/>
      <c r="G122" s="22"/>
      <c r="H122" s="22"/>
    </row>
    <row r="123" spans="2:8" ht="16.5" thickBot="1">
      <c r="B123" s="14" t="s">
        <v>71</v>
      </c>
      <c r="C123" s="22">
        <v>740000</v>
      </c>
      <c r="D123" s="22">
        <v>635000</v>
      </c>
      <c r="E123" s="22"/>
      <c r="F123" s="22"/>
      <c r="G123" s="22"/>
      <c r="H123" s="22"/>
    </row>
    <row r="124" spans="2:8" ht="16.5" thickBot="1">
      <c r="B124" s="14" t="s">
        <v>27</v>
      </c>
      <c r="C124" s="22"/>
      <c r="D124" s="22"/>
      <c r="E124" s="22"/>
      <c r="F124" s="22"/>
      <c r="G124" s="22"/>
      <c r="H124" s="22"/>
    </row>
    <row r="125" spans="2:8" ht="16.5" thickBot="1">
      <c r="B125" s="14"/>
      <c r="C125" s="22"/>
      <c r="D125" s="22"/>
      <c r="E125" s="22"/>
      <c r="F125" s="22"/>
      <c r="G125" s="22"/>
      <c r="H125" s="22"/>
    </row>
    <row r="126" spans="2:8" ht="16.5" thickBot="1">
      <c r="B126" s="18" t="s">
        <v>28</v>
      </c>
      <c r="C126" s="24">
        <f t="shared" ref="C126:H126" si="17">+C115+C121</f>
        <v>740000</v>
      </c>
      <c r="D126" s="24">
        <f t="shared" si="17"/>
        <v>740000</v>
      </c>
      <c r="E126" s="24">
        <f t="shared" si="17"/>
        <v>15000</v>
      </c>
      <c r="F126" s="24">
        <f t="shared" si="17"/>
        <v>0</v>
      </c>
      <c r="G126" s="24">
        <f t="shared" si="17"/>
        <v>0</v>
      </c>
      <c r="H126" s="24">
        <f t="shared" si="17"/>
        <v>0</v>
      </c>
    </row>
    <row r="127" spans="2:8" ht="16.5" thickBot="1">
      <c r="B127" s="14"/>
      <c r="C127" s="22"/>
      <c r="D127" s="22"/>
      <c r="E127" s="22"/>
      <c r="F127" s="22"/>
      <c r="G127" s="22"/>
      <c r="H127" s="22"/>
    </row>
    <row r="128" spans="2:8" ht="16.5" thickBot="1">
      <c r="B128" s="14" t="s">
        <v>29</v>
      </c>
      <c r="C128" s="23"/>
      <c r="D128" s="23"/>
      <c r="E128" s="23"/>
      <c r="F128" s="23"/>
      <c r="G128" s="23"/>
      <c r="H128" s="23"/>
    </row>
    <row r="130" spans="2:8" ht="16.5" thickBot="1"/>
    <row r="131" spans="2:8" ht="16.5" thickBot="1">
      <c r="B131" s="34" t="s">
        <v>63</v>
      </c>
      <c r="C131" s="35"/>
      <c r="D131" s="35"/>
      <c r="E131" s="35"/>
      <c r="F131" s="35"/>
      <c r="G131" s="35"/>
      <c r="H131" s="36"/>
    </row>
    <row r="132" spans="2:8" ht="25.5">
      <c r="B132" s="17" t="s">
        <v>20</v>
      </c>
      <c r="C132" s="4" t="s">
        <v>6</v>
      </c>
      <c r="D132" s="4" t="s">
        <v>8</v>
      </c>
      <c r="E132" s="4" t="s">
        <v>10</v>
      </c>
      <c r="F132" s="4" t="s">
        <v>10</v>
      </c>
      <c r="G132" s="4" t="s">
        <v>10</v>
      </c>
      <c r="H132" s="4" t="s">
        <v>10</v>
      </c>
    </row>
    <row r="133" spans="2:8" ht="25.5">
      <c r="B133" s="17" t="s">
        <v>3</v>
      </c>
      <c r="C133" s="4" t="s">
        <v>7</v>
      </c>
      <c r="D133" s="4" t="s">
        <v>9</v>
      </c>
      <c r="E133" s="4" t="s">
        <v>11</v>
      </c>
      <c r="F133" s="4" t="s">
        <v>11</v>
      </c>
      <c r="G133" s="4" t="s">
        <v>11</v>
      </c>
      <c r="H133" s="4" t="s">
        <v>11</v>
      </c>
    </row>
    <row r="134" spans="2:8" ht="39" thickBot="1">
      <c r="B134" s="7"/>
      <c r="C134" s="5"/>
      <c r="D134" s="5"/>
      <c r="E134" s="6" t="s">
        <v>12</v>
      </c>
      <c r="F134" s="6" t="s">
        <v>13</v>
      </c>
      <c r="G134" s="6" t="s">
        <v>14</v>
      </c>
      <c r="H134" s="6" t="s">
        <v>15</v>
      </c>
    </row>
    <row r="135" spans="2:8" ht="16.5" thickBot="1">
      <c r="B135" s="18" t="s">
        <v>21</v>
      </c>
      <c r="C135" s="24">
        <f t="shared" ref="C135:H135" si="18">SUM(C137:C139)</f>
        <v>350050</v>
      </c>
      <c r="D135" s="24">
        <f t="shared" si="18"/>
        <v>350050</v>
      </c>
      <c r="E135" s="24">
        <f t="shared" si="18"/>
        <v>50348</v>
      </c>
      <c r="F135" s="24">
        <f t="shared" si="18"/>
        <v>0</v>
      </c>
      <c r="G135" s="24">
        <f t="shared" si="18"/>
        <v>0</v>
      </c>
      <c r="H135" s="24">
        <f t="shared" si="18"/>
        <v>0</v>
      </c>
    </row>
    <row r="136" spans="2:8" ht="16.5" thickBot="1">
      <c r="B136" s="14" t="s">
        <v>22</v>
      </c>
      <c r="C136" s="22"/>
      <c r="D136" s="22"/>
      <c r="E136" s="22"/>
      <c r="F136" s="22"/>
      <c r="G136" s="22"/>
      <c r="H136" s="22"/>
    </row>
    <row r="137" spans="2:8" ht="16.5" thickBot="1">
      <c r="B137" s="19" t="s">
        <v>23</v>
      </c>
      <c r="C137" s="22">
        <v>157050</v>
      </c>
      <c r="D137" s="22">
        <v>157050</v>
      </c>
      <c r="E137" s="22">
        <v>43137</v>
      </c>
      <c r="F137" s="22"/>
      <c r="G137" s="22"/>
      <c r="H137" s="22"/>
    </row>
    <row r="138" spans="2:8" ht="16.5" thickBot="1">
      <c r="B138" s="19" t="s">
        <v>24</v>
      </c>
      <c r="C138" s="22">
        <v>193000</v>
      </c>
      <c r="D138" s="22">
        <v>193000</v>
      </c>
      <c r="E138" s="22">
        <v>7211</v>
      </c>
      <c r="F138" s="22"/>
      <c r="G138" s="22"/>
      <c r="H138" s="22"/>
    </row>
    <row r="139" spans="2:8" ht="16.5" thickBot="1">
      <c r="B139" s="19" t="s">
        <v>25</v>
      </c>
      <c r="C139" s="22"/>
      <c r="D139" s="22"/>
      <c r="E139" s="22"/>
      <c r="F139" s="22"/>
      <c r="G139" s="22"/>
      <c r="H139" s="22"/>
    </row>
    <row r="140" spans="2:8" ht="16.5" thickBot="1">
      <c r="B140" s="14"/>
      <c r="C140" s="22"/>
      <c r="D140" s="22"/>
      <c r="E140" s="22"/>
      <c r="F140" s="22"/>
      <c r="G140" s="22"/>
      <c r="H140" s="22"/>
    </row>
    <row r="141" spans="2:8" ht="16.5" thickBot="1">
      <c r="B141" s="18" t="s">
        <v>26</v>
      </c>
      <c r="C141" s="24">
        <f t="shared" ref="C141:H141" si="19">+C142+C143</f>
        <v>48500</v>
      </c>
      <c r="D141" s="24">
        <f t="shared" si="19"/>
        <v>48500</v>
      </c>
      <c r="E141" s="24">
        <f t="shared" si="19"/>
        <v>0</v>
      </c>
      <c r="F141" s="24">
        <f t="shared" si="19"/>
        <v>0</v>
      </c>
      <c r="G141" s="24">
        <f t="shared" si="19"/>
        <v>0</v>
      </c>
      <c r="H141" s="24">
        <f t="shared" si="19"/>
        <v>0</v>
      </c>
    </row>
    <row r="142" spans="2:8" ht="16.5" thickBot="1">
      <c r="B142" s="14" t="s">
        <v>22</v>
      </c>
      <c r="C142" s="22"/>
      <c r="D142" s="22"/>
      <c r="E142" s="22"/>
      <c r="F142" s="22"/>
      <c r="G142" s="22"/>
      <c r="H142" s="22"/>
    </row>
    <row r="143" spans="2:8" ht="39" thickBot="1">
      <c r="B143" s="14" t="s">
        <v>72</v>
      </c>
      <c r="C143" s="22">
        <v>48500</v>
      </c>
      <c r="D143" s="22">
        <v>48500</v>
      </c>
      <c r="E143" s="22"/>
      <c r="F143" s="22"/>
      <c r="G143" s="22"/>
      <c r="H143" s="22"/>
    </row>
    <row r="144" spans="2:8" ht="16.5" thickBot="1">
      <c r="B144" s="14" t="s">
        <v>27</v>
      </c>
      <c r="C144" s="22"/>
      <c r="D144" s="22"/>
      <c r="E144" s="22"/>
      <c r="F144" s="22"/>
      <c r="G144" s="22"/>
      <c r="H144" s="22"/>
    </row>
    <row r="145" spans="2:8" ht="16.5" thickBot="1">
      <c r="B145" s="14"/>
      <c r="C145" s="22"/>
      <c r="D145" s="22"/>
      <c r="E145" s="22"/>
      <c r="F145" s="22"/>
      <c r="G145" s="22"/>
      <c r="H145" s="22"/>
    </row>
    <row r="146" spans="2:8" ht="16.5" thickBot="1">
      <c r="B146" s="18" t="s">
        <v>28</v>
      </c>
      <c r="C146" s="24">
        <f t="shared" ref="C146:H146" si="20">+C135+C141</f>
        <v>398550</v>
      </c>
      <c r="D146" s="24">
        <f t="shared" si="20"/>
        <v>398550</v>
      </c>
      <c r="E146" s="24">
        <f t="shared" si="20"/>
        <v>50348</v>
      </c>
      <c r="F146" s="24">
        <f t="shared" si="20"/>
        <v>0</v>
      </c>
      <c r="G146" s="24">
        <f t="shared" si="20"/>
        <v>0</v>
      </c>
      <c r="H146" s="24">
        <f t="shared" si="20"/>
        <v>0</v>
      </c>
    </row>
    <row r="147" spans="2:8" ht="16.5" thickBot="1">
      <c r="B147" s="14"/>
      <c r="C147" s="22"/>
      <c r="D147" s="22"/>
      <c r="E147" s="22"/>
      <c r="F147" s="22"/>
      <c r="G147" s="22"/>
      <c r="H147" s="22"/>
    </row>
    <row r="148" spans="2:8" ht="16.5" thickBot="1">
      <c r="B148" s="14" t="s">
        <v>29</v>
      </c>
      <c r="C148" s="23">
        <v>10</v>
      </c>
      <c r="D148" s="23">
        <v>10</v>
      </c>
      <c r="E148" s="23">
        <v>10</v>
      </c>
      <c r="F148" s="23"/>
      <c r="G148" s="23"/>
      <c r="H148" s="23"/>
    </row>
    <row r="150" spans="2:8" ht="16.5" thickBot="1"/>
    <row r="151" spans="2:8" ht="30.75" customHeight="1" thickBot="1">
      <c r="B151" s="34" t="s">
        <v>64</v>
      </c>
      <c r="C151" s="35"/>
      <c r="D151" s="35"/>
      <c r="E151" s="35"/>
      <c r="F151" s="35"/>
      <c r="G151" s="35"/>
      <c r="H151" s="36"/>
    </row>
    <row r="152" spans="2:8" ht="25.5">
      <c r="B152" s="17" t="s">
        <v>20</v>
      </c>
      <c r="C152" s="4" t="s">
        <v>6</v>
      </c>
      <c r="D152" s="4" t="s">
        <v>8</v>
      </c>
      <c r="E152" s="4" t="s">
        <v>10</v>
      </c>
      <c r="F152" s="4" t="s">
        <v>10</v>
      </c>
      <c r="G152" s="4" t="s">
        <v>10</v>
      </c>
      <c r="H152" s="4" t="s">
        <v>10</v>
      </c>
    </row>
    <row r="153" spans="2:8" ht="25.5">
      <c r="B153" s="17" t="s">
        <v>3</v>
      </c>
      <c r="C153" s="4" t="s">
        <v>7</v>
      </c>
      <c r="D153" s="4" t="s">
        <v>9</v>
      </c>
      <c r="E153" s="4" t="s">
        <v>11</v>
      </c>
      <c r="F153" s="4" t="s">
        <v>11</v>
      </c>
      <c r="G153" s="4" t="s">
        <v>11</v>
      </c>
      <c r="H153" s="4" t="s">
        <v>11</v>
      </c>
    </row>
    <row r="154" spans="2:8" ht="39" thickBot="1">
      <c r="B154" s="7"/>
      <c r="C154" s="5"/>
      <c r="D154" s="5"/>
      <c r="E154" s="6" t="s">
        <v>12</v>
      </c>
      <c r="F154" s="6" t="s">
        <v>13</v>
      </c>
      <c r="G154" s="6" t="s">
        <v>14</v>
      </c>
      <c r="H154" s="6" t="s">
        <v>15</v>
      </c>
    </row>
    <row r="155" spans="2:8" ht="16.5" thickBot="1">
      <c r="B155" s="18" t="s">
        <v>21</v>
      </c>
      <c r="C155" s="24">
        <f t="shared" ref="C155:H155" si="21">SUM(C157:C159)</f>
        <v>2681710</v>
      </c>
      <c r="D155" s="24">
        <f t="shared" si="21"/>
        <v>2681710</v>
      </c>
      <c r="E155" s="24">
        <f t="shared" si="21"/>
        <v>601086</v>
      </c>
      <c r="F155" s="24">
        <f t="shared" si="21"/>
        <v>0</v>
      </c>
      <c r="G155" s="24">
        <f t="shared" si="21"/>
        <v>0</v>
      </c>
      <c r="H155" s="24">
        <f t="shared" si="21"/>
        <v>0</v>
      </c>
    </row>
    <row r="156" spans="2:8" ht="16.5" thickBot="1">
      <c r="B156" s="14" t="s">
        <v>22</v>
      </c>
      <c r="C156" s="22"/>
      <c r="D156" s="22"/>
      <c r="E156" s="22"/>
      <c r="F156" s="22"/>
      <c r="G156" s="22"/>
      <c r="H156" s="22"/>
    </row>
    <row r="157" spans="2:8" ht="16.5" thickBot="1">
      <c r="B157" s="19" t="s">
        <v>23</v>
      </c>
      <c r="C157" s="22">
        <v>2141910</v>
      </c>
      <c r="D157" s="22">
        <v>2141910</v>
      </c>
      <c r="E157" s="22">
        <v>558967</v>
      </c>
      <c r="F157" s="22"/>
      <c r="G157" s="22"/>
      <c r="H157" s="22"/>
    </row>
    <row r="158" spans="2:8" ht="16.5" thickBot="1">
      <c r="B158" s="19" t="s">
        <v>24</v>
      </c>
      <c r="C158" s="22">
        <v>539800</v>
      </c>
      <c r="D158" s="22">
        <v>539800</v>
      </c>
      <c r="E158" s="22">
        <v>42119</v>
      </c>
      <c r="F158" s="22"/>
      <c r="G158" s="22"/>
      <c r="H158" s="22"/>
    </row>
    <row r="159" spans="2:8" ht="16.5" thickBot="1">
      <c r="B159" s="19" t="s">
        <v>25</v>
      </c>
      <c r="C159" s="22"/>
      <c r="D159" s="22"/>
      <c r="E159" s="22"/>
      <c r="F159" s="22"/>
      <c r="G159" s="22"/>
      <c r="H159" s="22"/>
    </row>
    <row r="160" spans="2:8" ht="16.5" thickBot="1">
      <c r="B160" s="14"/>
      <c r="C160" s="22"/>
      <c r="D160" s="22"/>
      <c r="E160" s="22"/>
      <c r="F160" s="22"/>
      <c r="G160" s="22"/>
      <c r="H160" s="22"/>
    </row>
    <row r="161" spans="2:8" ht="16.5" thickBot="1">
      <c r="B161" s="18" t="s">
        <v>26</v>
      </c>
      <c r="C161" s="24">
        <f t="shared" ref="C161:H161" si="22">+SUM(C163:C165)</f>
        <v>739700</v>
      </c>
      <c r="D161" s="24">
        <f t="shared" si="22"/>
        <v>739700</v>
      </c>
      <c r="E161" s="24">
        <f t="shared" si="22"/>
        <v>29272</v>
      </c>
      <c r="F161" s="24">
        <f t="shared" si="22"/>
        <v>0</v>
      </c>
      <c r="G161" s="24">
        <f t="shared" si="22"/>
        <v>0</v>
      </c>
      <c r="H161" s="24">
        <f t="shared" si="22"/>
        <v>0</v>
      </c>
    </row>
    <row r="162" spans="2:8" ht="16.5" thickBot="1">
      <c r="B162" s="14" t="s">
        <v>22</v>
      </c>
      <c r="C162" s="22"/>
      <c r="D162" s="22"/>
      <c r="E162" s="22"/>
      <c r="F162" s="22"/>
      <c r="G162" s="22"/>
      <c r="H162" s="22"/>
    </row>
    <row r="163" spans="2:8" ht="26.25" thickBot="1">
      <c r="B163" s="14" t="s">
        <v>75</v>
      </c>
      <c r="C163" s="22">
        <v>14700</v>
      </c>
      <c r="D163" s="22">
        <v>14700</v>
      </c>
      <c r="E163" s="22">
        <v>12872</v>
      </c>
      <c r="F163" s="22"/>
      <c r="G163" s="22"/>
      <c r="H163" s="22"/>
    </row>
    <row r="164" spans="2:8" ht="39" thickBot="1">
      <c r="B164" s="14" t="s">
        <v>74</v>
      </c>
      <c r="C164" s="22">
        <v>400000</v>
      </c>
      <c r="D164" s="22">
        <v>400000</v>
      </c>
      <c r="E164" s="22"/>
      <c r="F164" s="22"/>
      <c r="G164" s="22"/>
      <c r="H164" s="22"/>
    </row>
    <row r="165" spans="2:8" ht="51.75" thickBot="1">
      <c r="B165" s="14" t="s">
        <v>73</v>
      </c>
      <c r="C165" s="22">
        <v>325000</v>
      </c>
      <c r="D165" s="22">
        <v>325000</v>
      </c>
      <c r="E165" s="22">
        <f>6400+10000</f>
        <v>16400</v>
      </c>
      <c r="F165" s="22"/>
      <c r="G165" s="22"/>
      <c r="H165" s="22"/>
    </row>
    <row r="166" spans="2:8" ht="16.5" thickBot="1">
      <c r="B166" s="14"/>
      <c r="C166" s="22"/>
      <c r="D166" s="22"/>
      <c r="E166" s="22"/>
      <c r="F166" s="22"/>
      <c r="G166" s="22"/>
      <c r="H166" s="22"/>
    </row>
    <row r="167" spans="2:8" ht="16.5" thickBot="1">
      <c r="B167" s="18" t="s">
        <v>28</v>
      </c>
      <c r="C167" s="24">
        <f t="shared" ref="C167:H167" si="23">+C155+C161</f>
        <v>3421410</v>
      </c>
      <c r="D167" s="24">
        <f t="shared" si="23"/>
        <v>3421410</v>
      </c>
      <c r="E167" s="24">
        <f t="shared" si="23"/>
        <v>630358</v>
      </c>
      <c r="F167" s="24">
        <f t="shared" si="23"/>
        <v>0</v>
      </c>
      <c r="G167" s="24">
        <f t="shared" si="23"/>
        <v>0</v>
      </c>
      <c r="H167" s="24">
        <f t="shared" si="23"/>
        <v>0</v>
      </c>
    </row>
    <row r="168" spans="2:8" ht="16.5" thickBot="1">
      <c r="B168" s="14"/>
      <c r="C168" s="22"/>
      <c r="D168" s="22"/>
      <c r="E168" s="22"/>
      <c r="F168" s="22"/>
      <c r="G168" s="22"/>
      <c r="H168" s="22"/>
    </row>
    <row r="169" spans="2:8" ht="16.5" thickBot="1">
      <c r="B169" s="14" t="s">
        <v>29</v>
      </c>
      <c r="C169" s="23">
        <v>249</v>
      </c>
      <c r="D169" s="23">
        <v>213</v>
      </c>
      <c r="E169" s="23">
        <v>219</v>
      </c>
      <c r="F169" s="23"/>
      <c r="G169" s="23"/>
      <c r="H169" s="23"/>
    </row>
    <row r="171" spans="2:8" ht="16.5" thickBot="1"/>
    <row r="172" spans="2:8" ht="16.5" thickBot="1">
      <c r="B172" s="34" t="s">
        <v>65</v>
      </c>
      <c r="C172" s="35"/>
      <c r="D172" s="35"/>
      <c r="E172" s="35"/>
      <c r="F172" s="35"/>
      <c r="G172" s="35"/>
      <c r="H172" s="36"/>
    </row>
    <row r="173" spans="2:8" ht="25.5">
      <c r="B173" s="17" t="s">
        <v>20</v>
      </c>
      <c r="C173" s="4" t="s">
        <v>6</v>
      </c>
      <c r="D173" s="4" t="s">
        <v>8</v>
      </c>
      <c r="E173" s="4" t="s">
        <v>10</v>
      </c>
      <c r="F173" s="4" t="s">
        <v>10</v>
      </c>
      <c r="G173" s="4" t="s">
        <v>10</v>
      </c>
      <c r="H173" s="4" t="s">
        <v>10</v>
      </c>
    </row>
    <row r="174" spans="2:8" ht="25.5">
      <c r="B174" s="17" t="s">
        <v>3</v>
      </c>
      <c r="C174" s="4" t="s">
        <v>7</v>
      </c>
      <c r="D174" s="4" t="s">
        <v>9</v>
      </c>
      <c r="E174" s="4" t="s">
        <v>11</v>
      </c>
      <c r="F174" s="4" t="s">
        <v>11</v>
      </c>
      <c r="G174" s="4" t="s">
        <v>11</v>
      </c>
      <c r="H174" s="4" t="s">
        <v>11</v>
      </c>
    </row>
    <row r="175" spans="2:8" ht="39" thickBot="1">
      <c r="B175" s="7"/>
      <c r="C175" s="5"/>
      <c r="D175" s="5"/>
      <c r="E175" s="6" t="s">
        <v>12</v>
      </c>
      <c r="F175" s="6" t="s">
        <v>13</v>
      </c>
      <c r="G175" s="6" t="s">
        <v>14</v>
      </c>
      <c r="H175" s="6" t="s">
        <v>15</v>
      </c>
    </row>
    <row r="176" spans="2:8" ht="16.5" thickBot="1">
      <c r="B176" s="18" t="s">
        <v>21</v>
      </c>
      <c r="C176" s="24">
        <f t="shared" ref="C176:H176" si="24">SUM(C178:C180)</f>
        <v>3973440</v>
      </c>
      <c r="D176" s="24">
        <f t="shared" si="24"/>
        <v>3973440</v>
      </c>
      <c r="E176" s="24">
        <f t="shared" si="24"/>
        <v>806105</v>
      </c>
      <c r="F176" s="24">
        <f t="shared" si="24"/>
        <v>0</v>
      </c>
      <c r="G176" s="24">
        <f t="shared" si="24"/>
        <v>0</v>
      </c>
      <c r="H176" s="24">
        <f t="shared" si="24"/>
        <v>0</v>
      </c>
    </row>
    <row r="177" spans="2:8" ht="16.5" thickBot="1">
      <c r="B177" s="14" t="s">
        <v>22</v>
      </c>
      <c r="C177" s="22"/>
      <c r="D177" s="22"/>
      <c r="E177" s="22"/>
      <c r="F177" s="22"/>
      <c r="G177" s="22"/>
      <c r="H177" s="22"/>
    </row>
    <row r="178" spans="2:8" ht="16.5" thickBot="1">
      <c r="B178" s="19" t="s">
        <v>23</v>
      </c>
      <c r="C178" s="22">
        <v>603540</v>
      </c>
      <c r="D178" s="22">
        <v>603540</v>
      </c>
      <c r="E178" s="22">
        <v>82153</v>
      </c>
      <c r="F178" s="22"/>
      <c r="G178" s="22"/>
      <c r="H178" s="22"/>
    </row>
    <row r="179" spans="2:8" ht="16.5" thickBot="1">
      <c r="B179" s="19" t="s">
        <v>24</v>
      </c>
      <c r="C179" s="22">
        <v>3269900</v>
      </c>
      <c r="D179" s="22">
        <v>3269900</v>
      </c>
      <c r="E179" s="22">
        <v>727842</v>
      </c>
      <c r="F179" s="22"/>
      <c r="G179" s="22"/>
      <c r="H179" s="22"/>
    </row>
    <row r="180" spans="2:8" ht="16.5" thickBot="1">
      <c r="B180" s="19" t="s">
        <v>25</v>
      </c>
      <c r="C180" s="22">
        <v>100000</v>
      </c>
      <c r="D180" s="22">
        <v>100000</v>
      </c>
      <c r="E180" s="22">
        <v>-3890</v>
      </c>
      <c r="F180" s="22"/>
      <c r="G180" s="22"/>
      <c r="H180" s="22"/>
    </row>
    <row r="181" spans="2:8" ht="16.5" thickBot="1">
      <c r="B181" s="14"/>
      <c r="C181" s="22"/>
      <c r="D181" s="22"/>
      <c r="E181" s="22"/>
      <c r="F181" s="22"/>
      <c r="G181" s="22"/>
      <c r="H181" s="22"/>
    </row>
    <row r="182" spans="2:8" ht="16.5" thickBot="1">
      <c r="B182" s="18" t="s">
        <v>26</v>
      </c>
      <c r="C182" s="24">
        <f t="shared" ref="C182:H182" si="25">+C183+C184</f>
        <v>64400</v>
      </c>
      <c r="D182" s="24">
        <f t="shared" si="25"/>
        <v>64400</v>
      </c>
      <c r="E182" s="24">
        <f t="shared" si="25"/>
        <v>391</v>
      </c>
      <c r="F182" s="24">
        <f t="shared" si="25"/>
        <v>0</v>
      </c>
      <c r="G182" s="24">
        <f t="shared" si="25"/>
        <v>0</v>
      </c>
      <c r="H182" s="24">
        <f t="shared" si="25"/>
        <v>0</v>
      </c>
    </row>
    <row r="183" spans="2:8" ht="16.5" thickBot="1">
      <c r="B183" s="14" t="s">
        <v>22</v>
      </c>
      <c r="C183" s="22"/>
      <c r="D183" s="22"/>
      <c r="E183" s="22"/>
      <c r="F183" s="22"/>
      <c r="G183" s="22"/>
      <c r="H183" s="22"/>
    </row>
    <row r="184" spans="2:8" ht="39" thickBot="1">
      <c r="B184" s="14" t="s">
        <v>76</v>
      </c>
      <c r="C184" s="22">
        <v>64400</v>
      </c>
      <c r="D184" s="22">
        <v>64400</v>
      </c>
      <c r="E184" s="22">
        <v>391</v>
      </c>
      <c r="F184" s="22"/>
      <c r="G184" s="22"/>
      <c r="H184" s="22"/>
    </row>
    <row r="185" spans="2:8" ht="16.5" thickBot="1">
      <c r="B185" s="14" t="s">
        <v>27</v>
      </c>
      <c r="C185" s="22"/>
      <c r="D185" s="22"/>
      <c r="E185" s="22"/>
      <c r="F185" s="22"/>
      <c r="G185" s="22"/>
      <c r="H185" s="22"/>
    </row>
    <row r="186" spans="2:8" ht="16.5" thickBot="1">
      <c r="B186" s="14"/>
      <c r="C186" s="22"/>
      <c r="D186" s="22"/>
      <c r="E186" s="22"/>
      <c r="F186" s="22"/>
      <c r="G186" s="22"/>
      <c r="H186" s="22"/>
    </row>
    <row r="187" spans="2:8" ht="16.5" thickBot="1">
      <c r="B187" s="18" t="s">
        <v>28</v>
      </c>
      <c r="C187" s="24">
        <f t="shared" ref="C187:H187" si="26">+C176+C182</f>
        <v>4037840</v>
      </c>
      <c r="D187" s="24">
        <f t="shared" si="26"/>
        <v>4037840</v>
      </c>
      <c r="E187" s="24">
        <f t="shared" si="26"/>
        <v>806496</v>
      </c>
      <c r="F187" s="24">
        <f t="shared" si="26"/>
        <v>0</v>
      </c>
      <c r="G187" s="24">
        <f t="shared" si="26"/>
        <v>0</v>
      </c>
      <c r="H187" s="24">
        <f t="shared" si="26"/>
        <v>0</v>
      </c>
    </row>
    <row r="188" spans="2:8" ht="16.5" thickBot="1">
      <c r="B188" s="14"/>
      <c r="C188" s="22"/>
      <c r="D188" s="22"/>
      <c r="E188" s="22"/>
      <c r="F188" s="22"/>
      <c r="G188" s="22"/>
      <c r="H188" s="22"/>
    </row>
    <row r="189" spans="2:8" ht="16.5" thickBot="1">
      <c r="B189" s="14" t="s">
        <v>29</v>
      </c>
      <c r="C189" s="23">
        <v>45</v>
      </c>
      <c r="D189" s="23">
        <v>45</v>
      </c>
      <c r="E189" s="23">
        <v>38</v>
      </c>
      <c r="F189" s="23"/>
      <c r="G189" s="23"/>
      <c r="H189" s="23"/>
    </row>
    <row r="191" spans="2:8" ht="16.5" thickBot="1"/>
    <row r="192" spans="2:8" ht="16.5" thickBot="1">
      <c r="B192" s="34" t="s">
        <v>66</v>
      </c>
      <c r="C192" s="35"/>
      <c r="D192" s="35"/>
      <c r="E192" s="35"/>
      <c r="F192" s="35"/>
      <c r="G192" s="35"/>
      <c r="H192" s="36"/>
    </row>
    <row r="193" spans="2:8" ht="25.5">
      <c r="B193" s="17" t="s">
        <v>20</v>
      </c>
      <c r="C193" s="4" t="s">
        <v>6</v>
      </c>
      <c r="D193" s="4" t="s">
        <v>8</v>
      </c>
      <c r="E193" s="4" t="s">
        <v>10</v>
      </c>
      <c r="F193" s="4" t="s">
        <v>10</v>
      </c>
      <c r="G193" s="4" t="s">
        <v>10</v>
      </c>
      <c r="H193" s="4" t="s">
        <v>10</v>
      </c>
    </row>
    <row r="194" spans="2:8" ht="25.5">
      <c r="B194" s="17" t="s">
        <v>3</v>
      </c>
      <c r="C194" s="4" t="s">
        <v>7</v>
      </c>
      <c r="D194" s="4" t="s">
        <v>9</v>
      </c>
      <c r="E194" s="4" t="s">
        <v>11</v>
      </c>
      <c r="F194" s="4" t="s">
        <v>11</v>
      </c>
      <c r="G194" s="4" t="s">
        <v>11</v>
      </c>
      <c r="H194" s="4" t="s">
        <v>11</v>
      </c>
    </row>
    <row r="195" spans="2:8" ht="39" thickBot="1">
      <c r="B195" s="7"/>
      <c r="C195" s="5"/>
      <c r="D195" s="5"/>
      <c r="E195" s="6" t="s">
        <v>12</v>
      </c>
      <c r="F195" s="6" t="s">
        <v>13</v>
      </c>
      <c r="G195" s="6" t="s">
        <v>14</v>
      </c>
      <c r="H195" s="6" t="s">
        <v>15</v>
      </c>
    </row>
    <row r="196" spans="2:8" ht="16.5" thickBot="1">
      <c r="B196" s="18" t="s">
        <v>21</v>
      </c>
      <c r="C196" s="24">
        <f t="shared" ref="C196:H196" si="27">SUM(C198:C200)</f>
        <v>25227300</v>
      </c>
      <c r="D196" s="24">
        <f t="shared" si="27"/>
        <v>25227300</v>
      </c>
      <c r="E196" s="24">
        <f t="shared" si="27"/>
        <v>5805502</v>
      </c>
      <c r="F196" s="24">
        <f t="shared" si="27"/>
        <v>0</v>
      </c>
      <c r="G196" s="24">
        <f t="shared" si="27"/>
        <v>0</v>
      </c>
      <c r="H196" s="24">
        <f t="shared" si="27"/>
        <v>0</v>
      </c>
    </row>
    <row r="197" spans="2:8" ht="16.5" thickBot="1">
      <c r="B197" s="14" t="s">
        <v>22</v>
      </c>
      <c r="C197" s="22"/>
      <c r="D197" s="22"/>
      <c r="E197" s="22"/>
      <c r="F197" s="22"/>
      <c r="G197" s="22"/>
      <c r="H197" s="22"/>
    </row>
    <row r="198" spans="2:8" ht="16.5" thickBot="1">
      <c r="B198" s="19" t="s">
        <v>23</v>
      </c>
      <c r="C198" s="22">
        <v>18100000</v>
      </c>
      <c r="D198" s="22">
        <v>18100000</v>
      </c>
      <c r="E198" s="22">
        <v>4652210</v>
      </c>
      <c r="F198" s="22"/>
      <c r="G198" s="22"/>
      <c r="H198" s="22"/>
    </row>
    <row r="199" spans="2:8" ht="16.5" thickBot="1">
      <c r="B199" s="19" t="s">
        <v>24</v>
      </c>
      <c r="C199" s="22">
        <v>6827300</v>
      </c>
      <c r="D199" s="22">
        <v>6827300</v>
      </c>
      <c r="E199" s="22">
        <v>1125648</v>
      </c>
      <c r="F199" s="22"/>
      <c r="G199" s="22"/>
      <c r="H199" s="22"/>
    </row>
    <row r="200" spans="2:8" ht="16.5" thickBot="1">
      <c r="B200" s="19" t="s">
        <v>25</v>
      </c>
      <c r="C200" s="22">
        <v>300000</v>
      </c>
      <c r="D200" s="22">
        <v>300000</v>
      </c>
      <c r="E200" s="22">
        <v>27644</v>
      </c>
      <c r="F200" s="22"/>
      <c r="G200" s="22"/>
      <c r="H200" s="22"/>
    </row>
    <row r="201" spans="2:8" ht="16.5" thickBot="1">
      <c r="B201" s="14"/>
      <c r="C201" s="22"/>
      <c r="D201" s="22"/>
      <c r="E201" s="22"/>
      <c r="F201" s="22"/>
      <c r="G201" s="22"/>
      <c r="H201" s="22"/>
    </row>
    <row r="202" spans="2:8" ht="16.5" thickBot="1">
      <c r="B202" s="18" t="s">
        <v>26</v>
      </c>
      <c r="C202" s="24">
        <f t="shared" ref="C202:H202" si="28">+C203+C204</f>
        <v>365700</v>
      </c>
      <c r="D202" s="24">
        <f t="shared" si="28"/>
        <v>365700</v>
      </c>
      <c r="E202" s="24">
        <f>E204+E205</f>
        <v>197942</v>
      </c>
      <c r="F202" s="24">
        <f t="shared" si="28"/>
        <v>0</v>
      </c>
      <c r="G202" s="24">
        <f t="shared" si="28"/>
        <v>0</v>
      </c>
      <c r="H202" s="24">
        <f t="shared" si="28"/>
        <v>0</v>
      </c>
    </row>
    <row r="203" spans="2:8" ht="16.5" thickBot="1">
      <c r="B203" s="14" t="s">
        <v>22</v>
      </c>
      <c r="C203" s="22"/>
      <c r="D203" s="22"/>
      <c r="E203" s="22"/>
      <c r="F203" s="22"/>
      <c r="G203" s="22"/>
      <c r="H203" s="22"/>
    </row>
    <row r="204" spans="2:8" ht="16.5" thickBot="1">
      <c r="B204" s="14" t="s">
        <v>77</v>
      </c>
      <c r="C204" s="22">
        <v>365700</v>
      </c>
      <c r="D204" s="22">
        <v>365700</v>
      </c>
      <c r="E204" s="22">
        <v>197642</v>
      </c>
      <c r="F204" s="22"/>
      <c r="G204" s="22"/>
      <c r="H204" s="22"/>
    </row>
    <row r="205" spans="2:8" ht="16.5" thickBot="1">
      <c r="B205" s="14" t="s">
        <v>88</v>
      </c>
      <c r="C205" s="22"/>
      <c r="D205" s="22"/>
      <c r="E205" s="22">
        <v>300</v>
      </c>
      <c r="F205" s="22"/>
      <c r="G205" s="22"/>
      <c r="H205" s="22"/>
    </row>
    <row r="206" spans="2:8" ht="16.5" thickBot="1">
      <c r="B206" s="14"/>
      <c r="C206" s="22"/>
      <c r="D206" s="22"/>
      <c r="E206" s="22"/>
      <c r="F206" s="22"/>
      <c r="G206" s="22"/>
      <c r="H206" s="22"/>
    </row>
    <row r="207" spans="2:8" ht="16.5" thickBot="1">
      <c r="B207" s="18" t="s">
        <v>28</v>
      </c>
      <c r="C207" s="24">
        <f t="shared" ref="C207:H207" si="29">+C196+C202</f>
        <v>25593000</v>
      </c>
      <c r="D207" s="24">
        <f t="shared" si="29"/>
        <v>25593000</v>
      </c>
      <c r="E207" s="24">
        <f t="shared" si="29"/>
        <v>6003444</v>
      </c>
      <c r="F207" s="24">
        <f t="shared" si="29"/>
        <v>0</v>
      </c>
      <c r="G207" s="24">
        <f t="shared" si="29"/>
        <v>0</v>
      </c>
      <c r="H207" s="24">
        <f t="shared" si="29"/>
        <v>0</v>
      </c>
    </row>
    <row r="208" spans="2:8" ht="16.5" thickBot="1">
      <c r="B208" s="14"/>
      <c r="C208" s="22"/>
      <c r="D208" s="22"/>
      <c r="E208" s="22"/>
      <c r="F208" s="22"/>
      <c r="G208" s="22"/>
      <c r="H208" s="22"/>
    </row>
    <row r="209" spans="2:8" ht="16.5" thickBot="1">
      <c r="B209" s="14" t="s">
        <v>29</v>
      </c>
      <c r="C209" s="23">
        <v>1591</v>
      </c>
      <c r="D209" s="23">
        <v>1589</v>
      </c>
      <c r="E209" s="23">
        <v>1591</v>
      </c>
      <c r="F209" s="23"/>
      <c r="G209" s="23"/>
      <c r="H209" s="23"/>
    </row>
    <row r="211" spans="2:8" ht="16.5" thickBot="1"/>
    <row r="212" spans="2:8" ht="16.5" thickBot="1">
      <c r="B212" s="34" t="s">
        <v>67</v>
      </c>
      <c r="C212" s="35"/>
      <c r="D212" s="35"/>
      <c r="E212" s="35"/>
      <c r="F212" s="35"/>
      <c r="G212" s="35"/>
      <c r="H212" s="36"/>
    </row>
    <row r="213" spans="2:8" ht="25.5">
      <c r="B213" s="17" t="s">
        <v>20</v>
      </c>
      <c r="C213" s="4" t="s">
        <v>6</v>
      </c>
      <c r="D213" s="4" t="s">
        <v>8</v>
      </c>
      <c r="E213" s="4" t="s">
        <v>10</v>
      </c>
      <c r="F213" s="4" t="s">
        <v>10</v>
      </c>
      <c r="G213" s="4" t="s">
        <v>10</v>
      </c>
      <c r="H213" s="4" t="s">
        <v>10</v>
      </c>
    </row>
    <row r="214" spans="2:8" ht="25.5">
      <c r="B214" s="17" t="s">
        <v>3</v>
      </c>
      <c r="C214" s="4" t="s">
        <v>7</v>
      </c>
      <c r="D214" s="4" t="s">
        <v>9</v>
      </c>
      <c r="E214" s="4" t="s">
        <v>11</v>
      </c>
      <c r="F214" s="4" t="s">
        <v>11</v>
      </c>
      <c r="G214" s="4" t="s">
        <v>11</v>
      </c>
      <c r="H214" s="4" t="s">
        <v>11</v>
      </c>
    </row>
    <row r="215" spans="2:8" ht="39" thickBot="1">
      <c r="B215" s="7"/>
      <c r="C215" s="5"/>
      <c r="D215" s="5"/>
      <c r="E215" s="6" t="s">
        <v>12</v>
      </c>
      <c r="F215" s="6" t="s">
        <v>13</v>
      </c>
      <c r="G215" s="6" t="s">
        <v>14</v>
      </c>
      <c r="H215" s="6" t="s">
        <v>15</v>
      </c>
    </row>
    <row r="216" spans="2:8" ht="16.5" thickBot="1">
      <c r="B216" s="18" t="s">
        <v>21</v>
      </c>
      <c r="C216" s="24">
        <f t="shared" ref="C216:H216" si="30">SUM(C218:C220)</f>
        <v>4646800</v>
      </c>
      <c r="D216" s="24">
        <f t="shared" si="30"/>
        <v>4646800</v>
      </c>
      <c r="E216" s="24">
        <f t="shared" si="30"/>
        <v>770762</v>
      </c>
      <c r="F216" s="24">
        <f t="shared" si="30"/>
        <v>0</v>
      </c>
      <c r="G216" s="24">
        <f t="shared" si="30"/>
        <v>0</v>
      </c>
      <c r="H216" s="24">
        <f t="shared" si="30"/>
        <v>0</v>
      </c>
    </row>
    <row r="217" spans="2:8" ht="16.5" thickBot="1">
      <c r="B217" s="14" t="s">
        <v>22</v>
      </c>
      <c r="C217" s="22"/>
      <c r="D217" s="22"/>
      <c r="E217" s="22"/>
      <c r="F217" s="22"/>
      <c r="G217" s="22"/>
      <c r="H217" s="22"/>
    </row>
    <row r="218" spans="2:8" ht="16.5" thickBot="1">
      <c r="B218" s="19" t="s">
        <v>23</v>
      </c>
      <c r="C218" s="22">
        <v>1801440</v>
      </c>
      <c r="D218" s="22">
        <v>1801440</v>
      </c>
      <c r="E218" s="22">
        <v>418702</v>
      </c>
      <c r="F218" s="22"/>
      <c r="G218" s="22"/>
      <c r="H218" s="22"/>
    </row>
    <row r="219" spans="2:8" ht="16.5" thickBot="1">
      <c r="B219" s="19" t="s">
        <v>24</v>
      </c>
      <c r="C219" s="22">
        <v>2645360</v>
      </c>
      <c r="D219" s="22">
        <v>2645360</v>
      </c>
      <c r="E219" s="22">
        <v>347492</v>
      </c>
      <c r="F219" s="22"/>
      <c r="G219" s="22"/>
      <c r="H219" s="22"/>
    </row>
    <row r="220" spans="2:8" ht="16.5" thickBot="1">
      <c r="B220" s="19" t="s">
        <v>25</v>
      </c>
      <c r="C220" s="22">
        <v>200000</v>
      </c>
      <c r="D220" s="22">
        <v>200000</v>
      </c>
      <c r="E220" s="22">
        <v>4568</v>
      </c>
      <c r="F220" s="22"/>
      <c r="G220" s="22"/>
      <c r="H220" s="22"/>
    </row>
    <row r="221" spans="2:8" ht="16.5" thickBot="1">
      <c r="B221" s="14"/>
      <c r="C221" s="22"/>
      <c r="D221" s="22"/>
      <c r="E221" s="22"/>
      <c r="F221" s="22"/>
      <c r="G221" s="22"/>
      <c r="H221" s="22"/>
    </row>
    <row r="222" spans="2:8" ht="16.5" thickBot="1">
      <c r="B222" s="18" t="s">
        <v>26</v>
      </c>
      <c r="C222" s="24">
        <f t="shared" ref="C222:H222" si="31">+C223+C224</f>
        <v>0</v>
      </c>
      <c r="D222" s="24">
        <f t="shared" si="31"/>
        <v>0</v>
      </c>
      <c r="E222" s="24">
        <f t="shared" si="31"/>
        <v>0</v>
      </c>
      <c r="F222" s="24">
        <f t="shared" si="31"/>
        <v>0</v>
      </c>
      <c r="G222" s="24">
        <f t="shared" si="31"/>
        <v>0</v>
      </c>
      <c r="H222" s="24">
        <f t="shared" si="31"/>
        <v>0</v>
      </c>
    </row>
    <row r="223" spans="2:8" ht="16.5" thickBot="1">
      <c r="B223" s="14" t="s">
        <v>22</v>
      </c>
      <c r="C223" s="22"/>
      <c r="D223" s="22"/>
      <c r="E223" s="22"/>
      <c r="F223" s="22"/>
      <c r="G223" s="22"/>
      <c r="H223" s="22"/>
    </row>
    <row r="224" spans="2:8" ht="16.5" thickBot="1">
      <c r="B224" s="14" t="s">
        <v>27</v>
      </c>
      <c r="C224" s="22"/>
      <c r="D224" s="22"/>
      <c r="E224" s="22"/>
      <c r="F224" s="22"/>
      <c r="G224" s="22"/>
      <c r="H224" s="22"/>
    </row>
    <row r="225" spans="2:8" ht="16.5" thickBot="1">
      <c r="B225" s="14" t="s">
        <v>27</v>
      </c>
      <c r="C225" s="22"/>
      <c r="D225" s="22"/>
      <c r="E225" s="22"/>
      <c r="F225" s="22"/>
      <c r="G225" s="22"/>
      <c r="H225" s="22"/>
    </row>
    <row r="226" spans="2:8" ht="16.5" thickBot="1">
      <c r="B226" s="14"/>
      <c r="C226" s="22"/>
      <c r="D226" s="22"/>
      <c r="E226" s="22"/>
      <c r="F226" s="22"/>
      <c r="G226" s="22"/>
      <c r="H226" s="22"/>
    </row>
    <row r="227" spans="2:8" ht="16.5" thickBot="1">
      <c r="B227" s="18" t="s">
        <v>28</v>
      </c>
      <c r="C227" s="24">
        <f t="shared" ref="C227:H227" si="32">+C216+C222</f>
        <v>4646800</v>
      </c>
      <c r="D227" s="24">
        <f t="shared" si="32"/>
        <v>4646800</v>
      </c>
      <c r="E227" s="24">
        <f t="shared" si="32"/>
        <v>770762</v>
      </c>
      <c r="F227" s="24">
        <f t="shared" si="32"/>
        <v>0</v>
      </c>
      <c r="G227" s="24">
        <f t="shared" si="32"/>
        <v>0</v>
      </c>
      <c r="H227" s="24">
        <f t="shared" si="32"/>
        <v>0</v>
      </c>
    </row>
    <row r="228" spans="2:8" ht="16.5" thickBot="1">
      <c r="B228" s="14"/>
      <c r="C228" s="22"/>
      <c r="D228" s="22"/>
      <c r="E228" s="22"/>
      <c r="F228" s="22"/>
      <c r="G228" s="22"/>
      <c r="H228" s="22"/>
    </row>
    <row r="229" spans="2:8" ht="16.5" thickBot="1">
      <c r="B229" s="14" t="s">
        <v>29</v>
      </c>
      <c r="C229" s="23">
        <v>103</v>
      </c>
      <c r="D229" s="23">
        <v>103</v>
      </c>
      <c r="E229" s="23">
        <v>88</v>
      </c>
      <c r="F229" s="23"/>
      <c r="G229" s="23"/>
      <c r="H229" s="23"/>
    </row>
    <row r="234" spans="2:8">
      <c r="E234" s="25"/>
    </row>
    <row r="235" spans="2:8">
      <c r="E235" s="25"/>
    </row>
  </sheetData>
  <mergeCells count="14">
    <mergeCell ref="B131:H131"/>
    <mergeCell ref="B151:H151"/>
    <mergeCell ref="B172:H172"/>
    <mergeCell ref="B212:H212"/>
    <mergeCell ref="B3:H3"/>
    <mergeCell ref="B4:H4"/>
    <mergeCell ref="B5:H5"/>
    <mergeCell ref="B192:H192"/>
    <mergeCell ref="B31:H31"/>
    <mergeCell ref="B51:H51"/>
    <mergeCell ref="B71:H71"/>
    <mergeCell ref="B91:H91"/>
    <mergeCell ref="B7:H7"/>
    <mergeCell ref="B111:H111"/>
  </mergeCells>
  <phoneticPr fontId="8" type="noConversion"/>
  <pageMargins left="0.51181102362204722" right="0.31496062992125984" top="0.35433070866141736" bottom="0.35433070866141736" header="0.31496062992125984" footer="0.31496062992125984"/>
  <pageSetup paperSize="9" scale="55" fitToHeight="4" orientation="portrait" r:id="rId1"/>
  <rowBreaks count="3" manualBreakCount="3">
    <brk id="69" max="16383" man="1"/>
    <brk id="129" max="16383" man="1"/>
    <brk id="1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Pol+Pr</vt:lpstr>
      <vt:lpstr>Pr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l.pavlova</cp:lastModifiedBy>
  <cp:lastPrinted>2015-05-04T11:59:27Z</cp:lastPrinted>
  <dcterms:created xsi:type="dcterms:W3CDTF">2015-04-03T10:40:06Z</dcterms:created>
  <dcterms:modified xsi:type="dcterms:W3CDTF">2015-05-04T11:59:32Z</dcterms:modified>
</cp:coreProperties>
</file>