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1760" windowHeight="10290" activeTab="1"/>
  </bookViews>
  <sheets>
    <sheet name="обл.пол" sheetId="1" r:id="rId1"/>
    <sheet name="прог." sheetId="2" r:id="rId2"/>
  </sheets>
  <definedNames>
    <definedName name="_Hlk194811156" localSheetId="0">обл.пол!$B$6</definedName>
    <definedName name="_xlnm.Print_Area" localSheetId="1">прог.!$C$1:$I$226</definedName>
  </definedNames>
  <calcPr calcId="114210"/>
</workbook>
</file>

<file path=xl/calcChain.xml><?xml version="1.0" encoding="utf-8"?>
<calcChain xmlns="http://schemas.openxmlformats.org/spreadsheetml/2006/main">
  <c r="E18" i="2"/>
  <c r="E12"/>
  <c r="E23"/>
  <c r="D10" i="1"/>
  <c r="E38" i="2"/>
  <c r="E32"/>
  <c r="E44"/>
  <c r="D11" i="1"/>
  <c r="D9"/>
  <c r="F18" i="2"/>
  <c r="F12"/>
  <c r="F23"/>
  <c r="E10" i="1"/>
  <c r="F38" i="2"/>
  <c r="F32"/>
  <c r="F44"/>
  <c r="E11" i="1"/>
  <c r="E9"/>
  <c r="E59" i="2"/>
  <c r="E53"/>
  <c r="E65"/>
  <c r="D14" i="1"/>
  <c r="E80" i="2"/>
  <c r="E74"/>
  <c r="E85"/>
  <c r="D15" i="1"/>
  <c r="E94" i="2"/>
  <c r="E100"/>
  <c r="E107"/>
  <c r="D16" i="1"/>
  <c r="E116" i="2"/>
  <c r="E122"/>
  <c r="E127"/>
  <c r="D17" i="1"/>
  <c r="E136" i="2"/>
  <c r="E142"/>
  <c r="E147"/>
  <c r="D18" i="1"/>
  <c r="E156" i="2"/>
  <c r="E161"/>
  <c r="E167"/>
  <c r="D19" i="1"/>
  <c r="E175" i="2"/>
  <c r="E181"/>
  <c r="E185"/>
  <c r="D20" i="1"/>
  <c r="E194" i="2"/>
  <c r="E200"/>
  <c r="E204"/>
  <c r="D21" i="1"/>
  <c r="D13"/>
  <c r="F59" i="2"/>
  <c r="F53"/>
  <c r="F65"/>
  <c r="E14" i="1"/>
  <c r="F80" i="2"/>
  <c r="F74"/>
  <c r="F85"/>
  <c r="E15" i="1"/>
  <c r="F94" i="2"/>
  <c r="F100"/>
  <c r="F107"/>
  <c r="E16" i="1"/>
  <c r="F116" i="2"/>
  <c r="F122"/>
  <c r="F127"/>
  <c r="E17" i="1"/>
  <c r="F136" i="2"/>
  <c r="F142"/>
  <c r="F147"/>
  <c r="E18" i="1"/>
  <c r="F156" i="2"/>
  <c r="F161"/>
  <c r="F167"/>
  <c r="E19" i="1"/>
  <c r="F175" i="2"/>
  <c r="F183"/>
  <c r="F181"/>
  <c r="F185"/>
  <c r="E20" i="1"/>
  <c r="F194" i="2"/>
  <c r="F200"/>
  <c r="F204"/>
  <c r="E21" i="1"/>
  <c r="E13"/>
  <c r="E213" i="2"/>
  <c r="E224"/>
  <c r="D23" i="1"/>
  <c r="F213" i="2"/>
  <c r="F224"/>
  <c r="E23" i="1"/>
  <c r="D25"/>
  <c r="E25"/>
  <c r="D18" i="2"/>
  <c r="D12"/>
  <c r="D23"/>
  <c r="C10" i="1"/>
  <c r="D38" i="2"/>
  <c r="D32"/>
  <c r="D44"/>
  <c r="C11" i="1"/>
  <c r="C9"/>
  <c r="D59" i="2"/>
  <c r="D53"/>
  <c r="D65"/>
  <c r="C14" i="1"/>
  <c r="D80" i="2"/>
  <c r="D74"/>
  <c r="D85"/>
  <c r="C15" i="1"/>
  <c r="D94" i="2"/>
  <c r="D100"/>
  <c r="D107"/>
  <c r="C16" i="1"/>
  <c r="D116" i="2"/>
  <c r="D122"/>
  <c r="D127"/>
  <c r="C17" i="1"/>
  <c r="D136" i="2"/>
  <c r="D142"/>
  <c r="D147"/>
  <c r="C18" i="1"/>
  <c r="D156" i="2"/>
  <c r="D161"/>
  <c r="D167"/>
  <c r="C19" i="1"/>
  <c r="D175" i="2"/>
  <c r="D181"/>
  <c r="D185"/>
  <c r="C20" i="1"/>
  <c r="D194" i="2"/>
  <c r="D200"/>
  <c r="D204"/>
  <c r="C21" i="1"/>
  <c r="C13"/>
  <c r="D213" i="2"/>
  <c r="D224"/>
  <c r="C23" i="1"/>
  <c r="C25"/>
  <c r="F149" i="2"/>
</calcChain>
</file>

<file path=xl/sharedStrings.xml><?xml version="1.0" encoding="utf-8"?>
<sst xmlns="http://schemas.openxmlformats.org/spreadsheetml/2006/main" count="367" uniqueCount="61">
  <si>
    <t>Отчет на разходите по области на политики и бюджетни програми</t>
  </si>
  <si>
    <t>(отчетен период)</t>
  </si>
  <si>
    <t>Наименование на областта на политика /бюджетната програма (в лева)</t>
  </si>
  <si>
    <t>Закон 2014/</t>
  </si>
  <si>
    <t>ПМС № 3 от 2014 г.</t>
  </si>
  <si>
    <t>Уточнен</t>
  </si>
  <si>
    <t>План 2014 г.</t>
  </si>
  <si>
    <t>Отчет</t>
  </si>
  <si>
    <t>към</t>
  </si>
  <si>
    <t>31март 2014 г.</t>
  </si>
  <si>
    <t>30 юни 2014 г.</t>
  </si>
  <si>
    <t>30 септември 2014 г.</t>
  </si>
  <si>
    <t>31 декември 2014 г.</t>
  </si>
  <si>
    <t>Бюджетна програма „Администрация“</t>
  </si>
  <si>
    <t>Общо разходи</t>
  </si>
  <si>
    <t>Отчет на ведомствените и администрираните разходи по бюджетни програми</t>
  </si>
  <si>
    <t>Разходи по бюджетната програма</t>
  </si>
  <si>
    <t>(в лева)</t>
  </si>
  <si>
    <t>I. Ведомствени разходи по бюджета</t>
  </si>
  <si>
    <t>от тях за:</t>
  </si>
  <si>
    <t>Персонал</t>
  </si>
  <si>
    <t>Издръжка</t>
  </si>
  <si>
    <t>Капиталови разходи</t>
  </si>
  <si>
    <t>II. Администрирани разходни показатели по бюджета</t>
  </si>
  <si>
    <t>Общо разходи по бюджета (I+II)</t>
  </si>
  <si>
    <t>Численост на щатния персонал</t>
  </si>
  <si>
    <t>към 31.03.2014 г.</t>
  </si>
  <si>
    <t>Бюджетна програма „Опазване на недвижимото културно наследство“</t>
  </si>
  <si>
    <t>Разходи за членски внос и участие в нетърговски организации и дейности</t>
  </si>
  <si>
    <t>Консервационно-реставрационни работи за създаване и опазване на културните ценности на основание Закона за културното наследство</t>
  </si>
  <si>
    <t>Бюджетна програма „Опазване и представяне на движимото културно наследство и визуалните изкуства“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</si>
  <si>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</si>
  <si>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</si>
  <si>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„Гарантиране защита на интелектуалната собственост“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</si>
  <si>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</si>
  <si>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</si>
  <si>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Политика в областта на опазване на движимото и недвижимото културно наследство</t>
  </si>
  <si>
    <t>Бюджетна програма "Опазване на недвижимото културно наследство"</t>
  </si>
  <si>
    <t>Бюджетна програма "Опазване и представяне на движимото културно наследство и визуалните изкуства"</t>
  </si>
  <si>
    <t>Бюджетна програма "Сценични изкуства"</t>
  </si>
  <si>
    <t>Бюджетна програма "Фестивали, конкурси, събития и чествания"</t>
  </si>
  <si>
    <t>Бюджетна програма "Гарантиране защитата на интелектуалната собственост"</t>
  </si>
  <si>
    <t>Бюджетна програма "Подпомагане развитието на българската култура и изкуства, на българския книжен сектор, библиотеки и читалища"</t>
  </si>
  <si>
    <t>Бюджетна програма "Популяризиране на българската култура в чужбина"</t>
  </si>
  <si>
    <t>Разходи за издръжка - субсидия за творчески проекти в областта на движимото културно наследство и визуалните изкуства на основание ЗЗРК и ЗКН</t>
  </si>
  <si>
    <t>Субсидии за нефинансови предприятия - субсидия за творчески проекти в областта на движимото културно наследство и визуалните изкуства на основание ЗЗРК и ЗКН</t>
  </si>
  <si>
    <t xml:space="preserve">Бюджетна програма "Национален фонд "Култура"
</t>
  </si>
  <si>
    <t xml:space="preserve">Бюджетна програма "Филмово изкуство"
</t>
  </si>
  <si>
    <t>Разходи за издръжка на основание ЗЗРК - за финансово подпомагане създаването и разпространението на сценични произведения -субсидия за творчески проекти</t>
  </si>
  <si>
    <t>Субсидии за нефинансови предприятия основание ЗЗРК - за финансово подпомагане създаването и разпространението на сценични произведения -субсидия за творчески проекти</t>
  </si>
  <si>
    <t>Субсидии за организации с нестопанска цел на основание ЗЗРК - за финансово подпомагане създаването и разпространението на сценични произведения -субсидия за творчески проекти</t>
  </si>
  <si>
    <t>Субсидии за нефинансови предприятия</t>
  </si>
  <si>
    <t>Субсидии за организации с нестопанска цел на основание ЗЗРК - субсидия за творчески проекти в областта на литературното наследство</t>
  </si>
  <si>
    <t>Разходи за издръжка на основание ЗЗРК - за финансова подкрепа на дейности в областта на нематериалното културно наследство, за награди за постигнати високи резултати и принос в развитието на културата, за творчески проекти</t>
  </si>
  <si>
    <t>Стипендии</t>
  </si>
  <si>
    <t>Бюджетна програма "Обучение на кадри в областта на изкуството и културата"</t>
  </si>
  <si>
    <t>Субсидии за нефинансови предприятия на основание ЗЗРК - за създаване, съхраняване и разпространение на произведения на изкуството и културата и за опазване и популяризиране на културно-историческото наследство - субсидия за творчески проекти"</t>
  </si>
  <si>
    <t>Субсидии за организации с нестопанска цел  на основание ЗЗРК - за създаване и разпространяване на произведения на изкуството и културата и за опазване и популяризиране на културно-историческото наследство - субсидия за творчески проекти"</t>
  </si>
  <si>
    <t>Субсидии за нефинансови предприятия на основание ЗФИ - за създаване и разпространение на български филми и коопродукции с българско участие - субсидия за творчески проекти"</t>
  </si>
  <si>
    <t>Политика в областта на създаване и популяризиране на съвременно изкуство в страната и чужбина и достъп до качествено художествено образование</t>
  </si>
  <si>
    <t>Честване на 100-годишнината от рождението на Борис Христов - ПМС 56/2014 г.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</si>
</sst>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2"/>
      <color indexed="8"/>
      <name val="Times New Roman"/>
      <family val="1"/>
      <charset val="204"/>
    </font>
    <font>
      <sz val="10"/>
      <name val="Arial"/>
      <charset val="204"/>
    </font>
    <font>
      <sz val="10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name val="Hebar"/>
      <charset val="204"/>
    </font>
    <font>
      <b/>
      <sz val="12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1" fillId="0" borderId="0"/>
    <xf numFmtId="0" fontId="13" fillId="0" borderId="0"/>
  </cellStyleXfs>
  <cellXfs count="62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3" fontId="3" fillId="0" borderId="3" xfId="0" applyNumberFormat="1" applyFont="1" applyBorder="1" applyAlignment="1">
      <alignment horizontal="right" vertical="center" wrapText="1"/>
    </xf>
    <xf numFmtId="3" fontId="6" fillId="0" borderId="6" xfId="0" applyNumberFormat="1" applyFont="1" applyBorder="1"/>
    <xf numFmtId="3" fontId="2" fillId="0" borderId="3" xfId="0" applyNumberFormat="1" applyFont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  <xf numFmtId="3" fontId="6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3" fontId="0" fillId="0" borderId="0" xfId="0" applyNumberFormat="1"/>
    <xf numFmtId="0" fontId="1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justify" vertical="center" wrapText="1"/>
    </xf>
  </cellXfs>
  <cellStyles count="7">
    <cellStyle name="Normal" xfId="0" builtinId="0"/>
    <cellStyle name="Normal 2" xfId="1"/>
    <cellStyle name="Normal 3" xfId="2"/>
    <cellStyle name="Normal 3 2" xfId="3"/>
    <cellStyle name="Normal 3_MAKET" xfId="4"/>
    <cellStyle name="Normal 4" xfId="5"/>
    <cellStyle name="Normal 5" xfId="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33"/>
  <sheetViews>
    <sheetView workbookViewId="0">
      <selection activeCell="B2" sqref="B2:H2"/>
    </sheetView>
  </sheetViews>
  <sheetFormatPr defaultRowHeight="15.75"/>
  <cols>
    <col min="2" max="2" width="40.25" customWidth="1"/>
    <col min="3" max="3" width="10.875" bestFit="1" customWidth="1"/>
    <col min="4" max="4" width="11.125" customWidth="1"/>
    <col min="5" max="5" width="10.25" customWidth="1"/>
  </cols>
  <sheetData>
    <row r="2" spans="2:8">
      <c r="B2" s="48" t="s">
        <v>0</v>
      </c>
      <c r="C2" s="48"/>
      <c r="D2" s="48"/>
      <c r="E2" s="48"/>
      <c r="F2" s="48"/>
      <c r="G2" s="48"/>
      <c r="H2" s="48"/>
    </row>
    <row r="3" spans="2:8">
      <c r="B3" s="48" t="s">
        <v>26</v>
      </c>
      <c r="C3" s="48"/>
      <c r="D3" s="48"/>
      <c r="E3" s="48"/>
      <c r="F3" s="48"/>
      <c r="G3" s="48"/>
      <c r="H3" s="48"/>
    </row>
    <row r="4" spans="2:8">
      <c r="B4" s="48"/>
      <c r="C4" s="48"/>
      <c r="D4" s="48"/>
      <c r="E4" s="48"/>
      <c r="F4" s="48"/>
      <c r="G4" s="48"/>
      <c r="H4" s="48"/>
    </row>
    <row r="5" spans="2:8" ht="16.5" thickBot="1">
      <c r="B5" s="1"/>
    </row>
    <row r="6" spans="2:8">
      <c r="B6" s="45" t="s">
        <v>2</v>
      </c>
      <c r="C6" s="2" t="s">
        <v>3</v>
      </c>
      <c r="D6" s="2" t="s">
        <v>5</v>
      </c>
      <c r="E6" s="2" t="s">
        <v>7</v>
      </c>
      <c r="F6" s="2" t="s">
        <v>7</v>
      </c>
      <c r="G6" s="2" t="s">
        <v>7</v>
      </c>
      <c r="H6" s="2" t="s">
        <v>7</v>
      </c>
    </row>
    <row r="7" spans="2:8" ht="25.5">
      <c r="B7" s="46"/>
      <c r="C7" s="3" t="s">
        <v>4</v>
      </c>
      <c r="D7" s="3" t="s">
        <v>6</v>
      </c>
      <c r="E7" s="3" t="s">
        <v>8</v>
      </c>
      <c r="F7" s="3" t="s">
        <v>8</v>
      </c>
      <c r="G7" s="3" t="s">
        <v>8</v>
      </c>
      <c r="H7" s="3" t="s">
        <v>8</v>
      </c>
    </row>
    <row r="8" spans="2:8" ht="39" thickBot="1">
      <c r="B8" s="47"/>
      <c r="C8" s="4"/>
      <c r="D8" s="4"/>
      <c r="E8" s="5" t="s">
        <v>9</v>
      </c>
      <c r="F8" s="5" t="s">
        <v>10</v>
      </c>
      <c r="G8" s="5" t="s">
        <v>11</v>
      </c>
      <c r="H8" s="5" t="s">
        <v>12</v>
      </c>
    </row>
    <row r="9" spans="2:8" ht="26.25" thickBot="1">
      <c r="B9" s="6" t="s">
        <v>36</v>
      </c>
      <c r="C9" s="28">
        <f>+C10+C11</f>
        <v>13662000</v>
      </c>
      <c r="D9" s="28">
        <f>+D10+D11</f>
        <v>17262000</v>
      </c>
      <c r="E9" s="28">
        <f>+E10+E11</f>
        <v>1865525</v>
      </c>
      <c r="F9" s="8"/>
      <c r="G9" s="8"/>
      <c r="H9" s="8"/>
    </row>
    <row r="10" spans="2:8" ht="26.25" thickBot="1">
      <c r="B10" s="9" t="s">
        <v>37</v>
      </c>
      <c r="C10" s="30">
        <f ca="1">+прог.!D23</f>
        <v>4026300</v>
      </c>
      <c r="D10" s="30">
        <f ca="1">+прог.!E23</f>
        <v>7626300</v>
      </c>
      <c r="E10" s="30">
        <f ca="1">+прог.!F23</f>
        <v>312828</v>
      </c>
      <c r="F10" s="7"/>
      <c r="G10" s="7"/>
      <c r="H10" s="7"/>
    </row>
    <row r="11" spans="2:8" ht="39" thickBot="1">
      <c r="B11" s="9" t="s">
        <v>38</v>
      </c>
      <c r="C11" s="30">
        <f ca="1">+прог.!D44</f>
        <v>9635700</v>
      </c>
      <c r="D11" s="30">
        <f ca="1">+прог.!E44</f>
        <v>9635700</v>
      </c>
      <c r="E11" s="30">
        <f ca="1">+прог.!F44</f>
        <v>1552697</v>
      </c>
      <c r="F11" s="7"/>
      <c r="G11" s="7"/>
      <c r="H11" s="7"/>
    </row>
    <row r="12" spans="2:8" ht="16.5" thickBot="1">
      <c r="B12" s="9"/>
      <c r="C12" s="30"/>
      <c r="D12" s="30"/>
      <c r="E12" s="30"/>
      <c r="F12" s="7"/>
      <c r="G12" s="7"/>
      <c r="H12" s="7"/>
    </row>
    <row r="13" spans="2:8" ht="39" thickBot="1">
      <c r="B13" s="6" t="s">
        <v>59</v>
      </c>
      <c r="C13" s="28">
        <f ca="1">+SUM(C14:C21)</f>
        <v>102300900</v>
      </c>
      <c r="D13" s="28">
        <f ca="1">+SUM(D14:D21)</f>
        <v>102547900</v>
      </c>
      <c r="E13" s="28">
        <f ca="1">+SUM(E14:E21)</f>
        <v>25094506</v>
      </c>
      <c r="F13" s="8"/>
      <c r="G13" s="8"/>
      <c r="H13" s="8"/>
    </row>
    <row r="14" spans="2:8" ht="26.25" thickBot="1">
      <c r="B14" s="14" t="s">
        <v>46</v>
      </c>
      <c r="C14" s="30">
        <f ca="1">+прог.!D65</f>
        <v>508300</v>
      </c>
      <c r="D14" s="30">
        <f ca="1">+прог.!E65</f>
        <v>508300</v>
      </c>
      <c r="E14" s="30">
        <f ca="1">+прог.!F65</f>
        <v>18913</v>
      </c>
      <c r="F14" s="8"/>
      <c r="G14" s="8"/>
      <c r="H14" s="8"/>
    </row>
    <row r="15" spans="2:8" ht="26.25" thickBot="1">
      <c r="B15" s="14" t="s">
        <v>47</v>
      </c>
      <c r="C15" s="30">
        <f ca="1">+прог.!D85</f>
        <v>13384500</v>
      </c>
      <c r="D15" s="30">
        <f ca="1">+прог.!E85</f>
        <v>13384500</v>
      </c>
      <c r="E15" s="30">
        <f ca="1">+прог.!F85</f>
        <v>1829657</v>
      </c>
      <c r="F15" s="8"/>
      <c r="G15" s="8"/>
      <c r="H15" s="8"/>
    </row>
    <row r="16" spans="2:8" ht="16.5" thickBot="1">
      <c r="B16" s="9" t="s">
        <v>39</v>
      </c>
      <c r="C16" s="30">
        <f ca="1">+прог.!D107</f>
        <v>55544900</v>
      </c>
      <c r="D16" s="30">
        <f ca="1">+прог.!E107</f>
        <v>55544900</v>
      </c>
      <c r="E16" s="30">
        <f ca="1">+прог.!F107</f>
        <v>15818620</v>
      </c>
      <c r="F16" s="7"/>
      <c r="G16" s="7"/>
      <c r="H16" s="7"/>
    </row>
    <row r="17" spans="2:8" ht="26.25" thickBot="1">
      <c r="B17" s="38" t="s">
        <v>40</v>
      </c>
      <c r="C17" s="30">
        <f ca="1">+прог.!D127</f>
        <v>140000</v>
      </c>
      <c r="D17" s="30">
        <f ca="1">+прог.!E127</f>
        <v>387000</v>
      </c>
      <c r="E17" s="30">
        <f ca="1">+прог.!F127</f>
        <v>98829</v>
      </c>
      <c r="F17" s="7"/>
      <c r="G17" s="7"/>
      <c r="H17" s="7"/>
    </row>
    <row r="18" spans="2:8" ht="26.25" thickBot="1">
      <c r="B18" s="39" t="s">
        <v>41</v>
      </c>
      <c r="C18" s="30">
        <f ca="1">+прог.!D147</f>
        <v>415900</v>
      </c>
      <c r="D18" s="30">
        <f ca="1">+прог.!E147</f>
        <v>415900</v>
      </c>
      <c r="E18" s="30">
        <f ca="1">+прог.!F147</f>
        <v>22215</v>
      </c>
      <c r="F18" s="7"/>
      <c r="G18" s="7"/>
      <c r="H18" s="7"/>
    </row>
    <row r="19" spans="2:8" ht="39" thickBot="1">
      <c r="B19" s="39" t="s">
        <v>42</v>
      </c>
      <c r="C19" s="30">
        <f ca="1">+прог.!D167</f>
        <v>3659400</v>
      </c>
      <c r="D19" s="30">
        <f ca="1">+прог.!E167</f>
        <v>3659400</v>
      </c>
      <c r="E19" s="30">
        <f ca="1">+прог.!F167</f>
        <v>691339</v>
      </c>
      <c r="F19" s="7"/>
      <c r="G19" s="7"/>
      <c r="H19" s="7"/>
    </row>
    <row r="20" spans="2:8" ht="26.25" thickBot="1">
      <c r="B20" s="39" t="s">
        <v>43</v>
      </c>
      <c r="C20" s="30">
        <f ca="1">+прог.!D185</f>
        <v>4104900</v>
      </c>
      <c r="D20" s="30">
        <f ca="1">+прог.!E185</f>
        <v>4104900</v>
      </c>
      <c r="E20" s="30">
        <f ca="1">+прог.!F185</f>
        <v>785704</v>
      </c>
      <c r="F20" s="7"/>
      <c r="G20" s="7"/>
      <c r="H20" s="7"/>
    </row>
    <row r="21" spans="2:8" ht="26.25" thickBot="1">
      <c r="B21" s="9" t="s">
        <v>55</v>
      </c>
      <c r="C21" s="30">
        <f ca="1">+прог.!D204</f>
        <v>24543000</v>
      </c>
      <c r="D21" s="30">
        <f ca="1">+прог.!E204</f>
        <v>24543000</v>
      </c>
      <c r="E21" s="30">
        <f ca="1">+прог.!F204</f>
        <v>5829229</v>
      </c>
      <c r="F21" s="7"/>
      <c r="G21" s="7"/>
      <c r="H21" s="7"/>
    </row>
    <row r="22" spans="2:8" ht="16.5" thickBot="1">
      <c r="B22" s="9"/>
      <c r="C22" s="30"/>
      <c r="D22" s="30"/>
      <c r="E22" s="30"/>
      <c r="F22" s="7"/>
      <c r="G22" s="7"/>
      <c r="H22" s="7"/>
    </row>
    <row r="23" spans="2:8" ht="16.5" thickBot="1">
      <c r="B23" s="6" t="s">
        <v>13</v>
      </c>
      <c r="C23" s="28">
        <f ca="1">+прог.!D224</f>
        <v>4776700</v>
      </c>
      <c r="D23" s="28">
        <f ca="1">+прог.!E224</f>
        <v>4776700</v>
      </c>
      <c r="E23" s="28">
        <f ca="1">+прог.!F224</f>
        <v>1020109</v>
      </c>
      <c r="F23" s="7"/>
      <c r="G23" s="7"/>
      <c r="H23" s="7"/>
    </row>
    <row r="24" spans="2:8" ht="16.5" thickBot="1">
      <c r="B24" s="6"/>
      <c r="C24" s="28"/>
      <c r="D24" s="28"/>
      <c r="E24" s="28"/>
      <c r="F24" s="7"/>
      <c r="G24" s="7"/>
      <c r="H24" s="7"/>
    </row>
    <row r="25" spans="2:8" ht="16.5" thickBot="1">
      <c r="B25" s="6" t="s">
        <v>14</v>
      </c>
      <c r="C25" s="28">
        <f>+C9+C13+C23</f>
        <v>120739600</v>
      </c>
      <c r="D25" s="28">
        <f>+D9+D13+D23</f>
        <v>124586600</v>
      </c>
      <c r="E25" s="28">
        <f>+E9+E13+E23</f>
        <v>27980140</v>
      </c>
      <c r="F25" s="8"/>
      <c r="G25" s="8"/>
      <c r="H25" s="8"/>
    </row>
    <row r="30" spans="2:8">
      <c r="C30" s="43"/>
      <c r="D30" s="43"/>
      <c r="E30" s="43"/>
    </row>
    <row r="31" spans="2:8">
      <c r="C31" s="43"/>
      <c r="D31" s="43"/>
      <c r="E31" s="43"/>
    </row>
    <row r="32" spans="2:8">
      <c r="C32" s="43"/>
      <c r="D32" s="43"/>
      <c r="E32" s="43"/>
    </row>
    <row r="33" spans="3:5">
      <c r="C33" s="43"/>
      <c r="D33" s="43"/>
      <c r="E33" s="43"/>
    </row>
  </sheetData>
  <mergeCells count="4">
    <mergeCell ref="B6:B8"/>
    <mergeCell ref="B2:H2"/>
    <mergeCell ref="B3:H3"/>
    <mergeCell ref="B4:H4"/>
  </mergeCells>
  <phoneticPr fontId="0" type="noConversion"/>
  <pageMargins left="0.7" right="0.7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I226"/>
  <sheetViews>
    <sheetView tabSelected="1" zoomScaleNormal="100" workbookViewId="0">
      <selection activeCell="C5" sqref="C5"/>
    </sheetView>
  </sheetViews>
  <sheetFormatPr defaultRowHeight="15.75"/>
  <cols>
    <col min="3" max="3" width="36.25" customWidth="1"/>
  </cols>
  <sheetData>
    <row r="2" spans="3:9">
      <c r="C2" s="48" t="s">
        <v>15</v>
      </c>
      <c r="D2" s="48"/>
      <c r="E2" s="48"/>
      <c r="F2" s="48"/>
      <c r="G2" s="48"/>
      <c r="H2" s="48"/>
      <c r="I2" s="48"/>
    </row>
    <row r="3" spans="3:9">
      <c r="C3" s="48" t="s">
        <v>26</v>
      </c>
      <c r="D3" s="48"/>
      <c r="E3" s="48"/>
      <c r="F3" s="48"/>
      <c r="G3" s="48"/>
      <c r="H3" s="48"/>
      <c r="I3" s="48"/>
    </row>
    <row r="4" spans="3:9">
      <c r="C4" s="49" t="s">
        <v>1</v>
      </c>
      <c r="D4" s="49"/>
      <c r="E4" s="49"/>
      <c r="F4" s="49"/>
      <c r="G4" s="49"/>
      <c r="H4" s="49"/>
      <c r="I4" s="49"/>
    </row>
    <row r="5" spans="3:9">
      <c r="C5" s="44"/>
      <c r="D5" s="44"/>
      <c r="E5" s="44"/>
      <c r="F5" s="44"/>
      <c r="G5" s="44"/>
      <c r="H5" s="44"/>
      <c r="I5" s="44"/>
    </row>
    <row r="6" spans="3:9">
      <c r="C6" s="44"/>
      <c r="D6" s="44"/>
      <c r="E6" s="44"/>
      <c r="F6" s="44"/>
      <c r="G6" s="44"/>
      <c r="H6" s="44"/>
      <c r="I6" s="44"/>
    </row>
    <row r="7" spans="3:9" ht="16.5" thickBot="1">
      <c r="C7" s="44"/>
      <c r="D7" s="44"/>
      <c r="E7" s="44"/>
      <c r="F7" s="44"/>
      <c r="G7" s="44"/>
      <c r="H7" s="44"/>
      <c r="I7" s="44"/>
    </row>
    <row r="8" spans="3:9" ht="16.5" thickBot="1">
      <c r="C8" s="50" t="s">
        <v>27</v>
      </c>
      <c r="D8" s="51"/>
      <c r="E8" s="51"/>
      <c r="F8" s="51"/>
      <c r="G8" s="51"/>
      <c r="H8" s="51"/>
      <c r="I8" s="52"/>
    </row>
    <row r="9" spans="3:9" ht="25.5">
      <c r="C9" s="12" t="s">
        <v>16</v>
      </c>
      <c r="D9" s="3" t="s">
        <v>3</v>
      </c>
      <c r="E9" s="3" t="s">
        <v>5</v>
      </c>
      <c r="F9" s="3" t="s">
        <v>7</v>
      </c>
      <c r="G9" s="3" t="s">
        <v>7</v>
      </c>
      <c r="H9" s="3" t="s">
        <v>7</v>
      </c>
      <c r="I9" s="3" t="s">
        <v>7</v>
      </c>
    </row>
    <row r="10" spans="3:9" ht="25.5">
      <c r="C10" s="12" t="s">
        <v>17</v>
      </c>
      <c r="D10" s="3" t="s">
        <v>4</v>
      </c>
      <c r="E10" s="3" t="s">
        <v>6</v>
      </c>
      <c r="F10" s="3" t="s">
        <v>8</v>
      </c>
      <c r="G10" s="3" t="s">
        <v>8</v>
      </c>
      <c r="H10" s="3" t="s">
        <v>8</v>
      </c>
      <c r="I10" s="3" t="s">
        <v>8</v>
      </c>
    </row>
    <row r="11" spans="3:9" ht="39" thickBot="1">
      <c r="C11" s="11"/>
      <c r="D11" s="4"/>
      <c r="E11" s="4"/>
      <c r="F11" s="5" t="s">
        <v>9</v>
      </c>
      <c r="G11" s="5" t="s">
        <v>10</v>
      </c>
      <c r="H11" s="5" t="s">
        <v>11</v>
      </c>
      <c r="I11" s="5" t="s">
        <v>12</v>
      </c>
    </row>
    <row r="12" spans="3:9" ht="16.5" thickBot="1">
      <c r="C12" s="13" t="s">
        <v>18</v>
      </c>
      <c r="D12" s="28">
        <f>+SUM(D14:D16)</f>
        <v>3522600</v>
      </c>
      <c r="E12" s="28">
        <f>+SUM(E14:E16)</f>
        <v>7122600</v>
      </c>
      <c r="F12" s="28">
        <f>+SUM(F14:F16)</f>
        <v>296370</v>
      </c>
      <c r="G12" s="8"/>
      <c r="H12" s="8"/>
      <c r="I12" s="8"/>
    </row>
    <row r="13" spans="3:9" ht="16.5" thickBot="1">
      <c r="C13" s="10" t="s">
        <v>19</v>
      </c>
      <c r="D13" s="7"/>
      <c r="E13" s="7"/>
      <c r="F13" s="7"/>
      <c r="G13" s="7"/>
      <c r="H13" s="7"/>
      <c r="I13" s="7"/>
    </row>
    <row r="14" spans="3:9" ht="16.5" thickBot="1">
      <c r="C14" s="14" t="s">
        <v>20</v>
      </c>
      <c r="D14" s="30">
        <v>1204300</v>
      </c>
      <c r="E14" s="30">
        <v>1204300</v>
      </c>
      <c r="F14" s="30">
        <v>227417</v>
      </c>
      <c r="G14" s="7"/>
      <c r="H14" s="7"/>
      <c r="I14" s="7"/>
    </row>
    <row r="15" spans="3:9" ht="16.5" thickBot="1">
      <c r="C15" s="14" t="s">
        <v>21</v>
      </c>
      <c r="D15" s="30">
        <v>1523300</v>
      </c>
      <c r="E15" s="30">
        <v>1523300</v>
      </c>
      <c r="F15" s="30">
        <v>68953</v>
      </c>
      <c r="G15" s="7"/>
      <c r="H15" s="7"/>
      <c r="I15" s="7"/>
    </row>
    <row r="16" spans="3:9" ht="16.5" thickBot="1">
      <c r="C16" s="14" t="s">
        <v>22</v>
      </c>
      <c r="D16" s="30">
        <v>795000</v>
      </c>
      <c r="E16" s="30">
        <v>4395000</v>
      </c>
      <c r="F16" s="7"/>
      <c r="G16" s="7"/>
      <c r="H16" s="7"/>
      <c r="I16" s="7"/>
    </row>
    <row r="17" spans="3:9" ht="16.5" thickBot="1">
      <c r="C17" s="10"/>
      <c r="D17" s="7"/>
      <c r="E17" s="7"/>
      <c r="F17" s="7"/>
      <c r="G17" s="7"/>
      <c r="H17" s="7"/>
      <c r="I17" s="7"/>
    </row>
    <row r="18" spans="3:9" ht="26.25" thickBot="1">
      <c r="C18" s="13" t="s">
        <v>23</v>
      </c>
      <c r="D18" s="28">
        <f>+D20+D21</f>
        <v>503700</v>
      </c>
      <c r="E18" s="28">
        <f>+E20+E21</f>
        <v>503700</v>
      </c>
      <c r="F18" s="28">
        <f>+F20+F21</f>
        <v>16458</v>
      </c>
      <c r="G18" s="8"/>
      <c r="H18" s="8"/>
      <c r="I18" s="8"/>
    </row>
    <row r="19" spans="3:9" ht="16.5" thickBot="1">
      <c r="C19" s="10" t="s">
        <v>19</v>
      </c>
      <c r="D19" s="7"/>
      <c r="E19" s="7"/>
      <c r="F19" s="30"/>
      <c r="G19" s="7"/>
      <c r="H19" s="7"/>
      <c r="I19" s="7"/>
    </row>
    <row r="20" spans="3:9" ht="26.25" thickBot="1">
      <c r="C20" s="10" t="s">
        <v>28</v>
      </c>
      <c r="D20" s="30">
        <v>3700</v>
      </c>
      <c r="E20" s="30">
        <v>3700</v>
      </c>
      <c r="F20" s="30">
        <v>5658</v>
      </c>
      <c r="G20" s="7"/>
      <c r="H20" s="7"/>
      <c r="I20" s="7"/>
    </row>
    <row r="21" spans="3:9" ht="39" thickBot="1">
      <c r="C21" s="10" t="s">
        <v>29</v>
      </c>
      <c r="D21" s="30">
        <v>500000</v>
      </c>
      <c r="E21" s="30">
        <v>500000</v>
      </c>
      <c r="F21" s="30">
        <v>10800</v>
      </c>
      <c r="G21" s="7"/>
      <c r="H21" s="7"/>
      <c r="I21" s="7"/>
    </row>
    <row r="22" spans="3:9" ht="16.5" thickBot="1">
      <c r="C22" s="10"/>
      <c r="D22" s="7"/>
      <c r="E22" s="7"/>
      <c r="F22" s="30"/>
      <c r="G22" s="7"/>
      <c r="H22" s="7"/>
      <c r="I22" s="7"/>
    </row>
    <row r="23" spans="3:9" ht="16.5" thickBot="1">
      <c r="C23" s="13" t="s">
        <v>24</v>
      </c>
      <c r="D23" s="28">
        <f>D18+D12</f>
        <v>4026300</v>
      </c>
      <c r="E23" s="28">
        <f>E18+E12</f>
        <v>7626300</v>
      </c>
      <c r="F23" s="28">
        <f>F18+F12</f>
        <v>312828</v>
      </c>
      <c r="G23" s="8"/>
      <c r="H23" s="8"/>
      <c r="I23" s="8"/>
    </row>
    <row r="24" spans="3:9" ht="16.5" thickBot="1">
      <c r="C24" s="10"/>
      <c r="D24" s="7"/>
      <c r="E24" s="7"/>
      <c r="F24" s="7"/>
      <c r="G24" s="7"/>
      <c r="H24" s="7"/>
      <c r="I24" s="7"/>
    </row>
    <row r="25" spans="3:9" ht="16.5" thickBot="1">
      <c r="C25" s="10" t="s">
        <v>25</v>
      </c>
      <c r="D25" s="15">
        <v>72</v>
      </c>
      <c r="E25" s="15">
        <v>72</v>
      </c>
      <c r="F25" s="15">
        <v>64</v>
      </c>
      <c r="G25" s="15"/>
      <c r="H25" s="15"/>
      <c r="I25" s="15"/>
    </row>
    <row r="26" spans="3:9">
      <c r="C26" s="16"/>
    </row>
    <row r="27" spans="3:9" ht="16.5" thickBot="1"/>
    <row r="28" spans="3:9" ht="16.5" thickBot="1">
      <c r="C28" s="50" t="s">
        <v>30</v>
      </c>
      <c r="D28" s="51"/>
      <c r="E28" s="51"/>
      <c r="F28" s="51"/>
      <c r="G28" s="51"/>
      <c r="H28" s="51"/>
      <c r="I28" s="52"/>
    </row>
    <row r="29" spans="3:9" ht="25.5">
      <c r="C29" s="12" t="s">
        <v>16</v>
      </c>
      <c r="D29" s="3" t="s">
        <v>3</v>
      </c>
      <c r="E29" s="3" t="s">
        <v>5</v>
      </c>
      <c r="F29" s="3" t="s">
        <v>7</v>
      </c>
      <c r="G29" s="3" t="s">
        <v>7</v>
      </c>
      <c r="H29" s="3" t="s">
        <v>7</v>
      </c>
      <c r="I29" s="3" t="s">
        <v>7</v>
      </c>
    </row>
    <row r="30" spans="3:9" ht="25.5">
      <c r="C30" s="12" t="s">
        <v>17</v>
      </c>
      <c r="D30" s="3" t="s">
        <v>4</v>
      </c>
      <c r="E30" s="3" t="s">
        <v>6</v>
      </c>
      <c r="F30" s="3" t="s">
        <v>8</v>
      </c>
      <c r="G30" s="3" t="s">
        <v>8</v>
      </c>
      <c r="H30" s="3" t="s">
        <v>8</v>
      </c>
      <c r="I30" s="3" t="s">
        <v>8</v>
      </c>
    </row>
    <row r="31" spans="3:9" ht="39" thickBot="1">
      <c r="C31" s="11"/>
      <c r="D31" s="4"/>
      <c r="E31" s="4"/>
      <c r="F31" s="5" t="s">
        <v>9</v>
      </c>
      <c r="G31" s="5" t="s">
        <v>10</v>
      </c>
      <c r="H31" s="5" t="s">
        <v>11</v>
      </c>
      <c r="I31" s="5" t="s">
        <v>12</v>
      </c>
    </row>
    <row r="32" spans="3:9" ht="16.5" thickBot="1">
      <c r="C32" s="13" t="s">
        <v>18</v>
      </c>
      <c r="D32" s="28">
        <f>+SUM(D34:D36)</f>
        <v>9171600</v>
      </c>
      <c r="E32" s="28">
        <f>+SUM(E34:E36)</f>
        <v>9171600</v>
      </c>
      <c r="F32" s="28">
        <f>+SUM(F34:F36)</f>
        <v>1547310</v>
      </c>
      <c r="G32" s="8"/>
      <c r="H32" s="8"/>
      <c r="I32" s="8"/>
    </row>
    <row r="33" spans="3:9" ht="16.5" thickBot="1">
      <c r="C33" s="10" t="s">
        <v>19</v>
      </c>
      <c r="D33" s="7"/>
      <c r="E33" s="7"/>
      <c r="F33" s="7"/>
      <c r="G33" s="7"/>
      <c r="H33" s="7"/>
      <c r="I33" s="7"/>
    </row>
    <row r="34" spans="3:9" ht="16.5" thickBot="1">
      <c r="C34" s="14" t="s">
        <v>20</v>
      </c>
      <c r="D34" s="30">
        <v>4508700</v>
      </c>
      <c r="E34" s="30">
        <v>4508700</v>
      </c>
      <c r="F34" s="30">
        <v>998251</v>
      </c>
      <c r="G34" s="7"/>
      <c r="H34" s="7"/>
      <c r="I34" s="7"/>
    </row>
    <row r="35" spans="3:9" ht="16.5" thickBot="1">
      <c r="C35" s="14" t="s">
        <v>21</v>
      </c>
      <c r="D35" s="30">
        <v>4362900</v>
      </c>
      <c r="E35" s="30">
        <v>4362900</v>
      </c>
      <c r="F35" s="30">
        <v>660535</v>
      </c>
      <c r="G35" s="7"/>
      <c r="H35" s="7"/>
      <c r="I35" s="7"/>
    </row>
    <row r="36" spans="3:9" ht="16.5" thickBot="1">
      <c r="C36" s="14" t="s">
        <v>22</v>
      </c>
      <c r="D36" s="30">
        <v>300000</v>
      </c>
      <c r="E36" s="30">
        <v>300000</v>
      </c>
      <c r="F36" s="30">
        <v>-111476</v>
      </c>
      <c r="G36" s="7"/>
      <c r="H36" s="7"/>
      <c r="I36" s="7"/>
    </row>
    <row r="37" spans="3:9" ht="16.5" thickBot="1">
      <c r="C37" s="10"/>
      <c r="D37" s="7"/>
      <c r="E37" s="7"/>
      <c r="F37" s="7"/>
      <c r="G37" s="7"/>
      <c r="H37" s="7"/>
      <c r="I37" s="7"/>
    </row>
    <row r="38" spans="3:9" ht="26.25" thickBot="1">
      <c r="C38" s="13" t="s">
        <v>23</v>
      </c>
      <c r="D38" s="28">
        <f>+D40+D41+D42</f>
        <v>464100</v>
      </c>
      <c r="E38" s="28">
        <f>+E40+E41+E42</f>
        <v>464100</v>
      </c>
      <c r="F38" s="28">
        <f>+F40+F41+F42</f>
        <v>5387</v>
      </c>
      <c r="G38" s="8"/>
      <c r="H38" s="8"/>
      <c r="I38" s="8"/>
    </row>
    <row r="39" spans="3:9" ht="16.5" thickBot="1">
      <c r="C39" s="10" t="s">
        <v>19</v>
      </c>
      <c r="D39" s="7"/>
      <c r="E39" s="7"/>
      <c r="F39" s="7"/>
      <c r="G39" s="7"/>
      <c r="H39" s="7"/>
      <c r="I39" s="7"/>
    </row>
    <row r="40" spans="3:9" ht="51.75" thickBot="1">
      <c r="C40" s="10" t="s">
        <v>45</v>
      </c>
      <c r="D40" s="7"/>
      <c r="E40" s="7"/>
      <c r="F40" s="7">
        <v>3510</v>
      </c>
      <c r="G40" s="7"/>
      <c r="H40" s="7"/>
      <c r="I40" s="7"/>
    </row>
    <row r="41" spans="3:9" ht="26.25" thickBot="1">
      <c r="C41" s="10" t="s">
        <v>28</v>
      </c>
      <c r="D41" s="30">
        <v>4100</v>
      </c>
      <c r="E41" s="30">
        <v>4100</v>
      </c>
      <c r="F41" s="30">
        <v>1877</v>
      </c>
      <c r="G41" s="7"/>
      <c r="H41" s="7"/>
      <c r="I41" s="7"/>
    </row>
    <row r="42" spans="3:9" ht="51.75" thickBot="1">
      <c r="C42" s="10" t="s">
        <v>44</v>
      </c>
      <c r="D42" s="30">
        <v>460000</v>
      </c>
      <c r="E42" s="30">
        <v>460000</v>
      </c>
      <c r="F42" s="7"/>
      <c r="G42" s="7"/>
      <c r="H42" s="7"/>
      <c r="I42" s="7"/>
    </row>
    <row r="43" spans="3:9" ht="16.5" thickBot="1">
      <c r="C43" s="10"/>
      <c r="D43" s="7"/>
      <c r="E43" s="7"/>
      <c r="F43" s="7"/>
      <c r="G43" s="7"/>
      <c r="H43" s="7"/>
      <c r="I43" s="7"/>
    </row>
    <row r="44" spans="3:9" ht="16.5" thickBot="1">
      <c r="C44" s="13" t="s">
        <v>24</v>
      </c>
      <c r="D44" s="28">
        <f>D38+D32</f>
        <v>9635700</v>
      </c>
      <c r="E44" s="28">
        <f>E38+E32</f>
        <v>9635700</v>
      </c>
      <c r="F44" s="28">
        <f>F38+F32</f>
        <v>1552697</v>
      </c>
      <c r="G44" s="8"/>
      <c r="H44" s="8"/>
      <c r="I44" s="8"/>
    </row>
    <row r="45" spans="3:9" ht="16.5" thickBot="1">
      <c r="C45" s="10"/>
      <c r="D45" s="7"/>
      <c r="E45" s="7"/>
      <c r="F45" s="7"/>
      <c r="G45" s="7"/>
      <c r="H45" s="7"/>
      <c r="I45" s="7"/>
    </row>
    <row r="46" spans="3:9" ht="16.5" thickBot="1">
      <c r="C46" s="10" t="s">
        <v>25</v>
      </c>
      <c r="D46" s="15">
        <v>468</v>
      </c>
      <c r="E46" s="15">
        <v>468</v>
      </c>
      <c r="F46" s="15">
        <v>432</v>
      </c>
      <c r="G46" s="15"/>
      <c r="H46" s="15"/>
      <c r="I46" s="15"/>
    </row>
    <row r="47" spans="3:9">
      <c r="C47" s="41"/>
      <c r="D47" s="42"/>
      <c r="E47" s="42"/>
      <c r="F47" s="42"/>
      <c r="G47" s="42"/>
      <c r="H47" s="42"/>
      <c r="I47" s="42"/>
    </row>
    <row r="48" spans="3:9" ht="16.5" thickBot="1">
      <c r="C48" s="16"/>
    </row>
    <row r="49" spans="3:9" ht="23.25" customHeight="1" thickBot="1">
      <c r="C49" s="57" t="s">
        <v>46</v>
      </c>
      <c r="D49" s="58"/>
      <c r="E49" s="58"/>
      <c r="F49" s="58"/>
      <c r="G49" s="58"/>
      <c r="H49" s="58"/>
      <c r="I49" s="59"/>
    </row>
    <row r="50" spans="3:9" ht="25.5">
      <c r="C50" s="12" t="s">
        <v>16</v>
      </c>
      <c r="D50" s="3" t="s">
        <v>3</v>
      </c>
      <c r="E50" s="3" t="s">
        <v>5</v>
      </c>
      <c r="F50" s="3" t="s">
        <v>7</v>
      </c>
      <c r="G50" s="3" t="s">
        <v>7</v>
      </c>
      <c r="H50" s="3" t="s">
        <v>7</v>
      </c>
      <c r="I50" s="3" t="s">
        <v>7</v>
      </c>
    </row>
    <row r="51" spans="3:9" ht="25.5">
      <c r="C51" s="12" t="s">
        <v>17</v>
      </c>
      <c r="D51" s="3" t="s">
        <v>4</v>
      </c>
      <c r="E51" s="3" t="s">
        <v>6</v>
      </c>
      <c r="F51" s="3" t="s">
        <v>8</v>
      </c>
      <c r="G51" s="3" t="s">
        <v>8</v>
      </c>
      <c r="H51" s="3" t="s">
        <v>8</v>
      </c>
      <c r="I51" s="3" t="s">
        <v>8</v>
      </c>
    </row>
    <row r="52" spans="3:9" ht="39" thickBot="1">
      <c r="C52" s="11"/>
      <c r="D52" s="4"/>
      <c r="E52" s="4"/>
      <c r="F52" s="5" t="s">
        <v>9</v>
      </c>
      <c r="G52" s="5" t="s">
        <v>10</v>
      </c>
      <c r="H52" s="5" t="s">
        <v>11</v>
      </c>
      <c r="I52" s="5" t="s">
        <v>12</v>
      </c>
    </row>
    <row r="53" spans="3:9" ht="16.5" thickBot="1">
      <c r="C53" s="13" t="s">
        <v>18</v>
      </c>
      <c r="D53" s="28">
        <f>+SUM(D55:D57)</f>
        <v>105800</v>
      </c>
      <c r="E53" s="28">
        <f>+SUM(E55:E57)</f>
        <v>105800</v>
      </c>
      <c r="F53" s="28">
        <f>+SUM(F55:F57)</f>
        <v>19825</v>
      </c>
      <c r="G53" s="8"/>
      <c r="H53" s="8"/>
      <c r="I53" s="8"/>
    </row>
    <row r="54" spans="3:9" ht="16.5" thickBot="1">
      <c r="C54" s="10" t="s">
        <v>19</v>
      </c>
      <c r="D54" s="7"/>
      <c r="E54" s="7"/>
      <c r="F54" s="7"/>
      <c r="G54" s="7"/>
      <c r="H54" s="7"/>
      <c r="I54" s="7"/>
    </row>
    <row r="55" spans="3:9" ht="16.5" thickBot="1">
      <c r="C55" s="14" t="s">
        <v>20</v>
      </c>
      <c r="D55" s="30">
        <v>73500</v>
      </c>
      <c r="E55" s="30">
        <v>73500</v>
      </c>
      <c r="F55" s="30">
        <v>19263</v>
      </c>
      <c r="G55" s="7"/>
      <c r="H55" s="7"/>
      <c r="I55" s="7"/>
    </row>
    <row r="56" spans="3:9" ht="16.5" thickBot="1">
      <c r="C56" s="14" t="s">
        <v>21</v>
      </c>
      <c r="D56" s="30">
        <v>27300</v>
      </c>
      <c r="E56" s="30">
        <v>27300</v>
      </c>
      <c r="F56" s="30">
        <v>562</v>
      </c>
      <c r="G56" s="7"/>
      <c r="H56" s="7"/>
      <c r="I56" s="7"/>
    </row>
    <row r="57" spans="3:9" ht="16.5" thickBot="1">
      <c r="C57" s="14" t="s">
        <v>22</v>
      </c>
      <c r="D57" s="30">
        <v>5000</v>
      </c>
      <c r="E57" s="30">
        <v>5000</v>
      </c>
      <c r="F57" s="7"/>
      <c r="G57" s="7"/>
      <c r="H57" s="7"/>
      <c r="I57" s="7"/>
    </row>
    <row r="58" spans="3:9" ht="16.5" thickBot="1">
      <c r="C58" s="10"/>
      <c r="D58" s="7"/>
      <c r="E58" s="7"/>
      <c r="F58" s="7"/>
      <c r="G58" s="7"/>
      <c r="H58" s="7"/>
      <c r="I58" s="7"/>
    </row>
    <row r="59" spans="3:9" ht="26.25" thickBot="1">
      <c r="C59" s="13" t="s">
        <v>23</v>
      </c>
      <c r="D59" s="28">
        <f>+D61+D62+D63</f>
        <v>402500</v>
      </c>
      <c r="E59" s="28">
        <f>+E61+E62+E63</f>
        <v>402500</v>
      </c>
      <c r="F59" s="28">
        <f>+F61+F62+F63</f>
        <v>-912</v>
      </c>
      <c r="G59" s="8"/>
      <c r="H59" s="8"/>
      <c r="I59" s="8"/>
    </row>
    <row r="60" spans="3:9" ht="16.5" thickBot="1">
      <c r="C60" s="10" t="s">
        <v>19</v>
      </c>
      <c r="D60" s="7"/>
      <c r="E60" s="7"/>
      <c r="F60" s="30"/>
      <c r="G60" s="7"/>
      <c r="H60" s="7"/>
      <c r="I60" s="7"/>
    </row>
    <row r="61" spans="3:9" ht="77.25" thickBot="1">
      <c r="C61" s="10" t="s">
        <v>56</v>
      </c>
      <c r="D61" s="30">
        <v>200000</v>
      </c>
      <c r="E61" s="30">
        <v>200000</v>
      </c>
      <c r="F61" s="30">
        <v>-81</v>
      </c>
      <c r="G61" s="7"/>
      <c r="H61" s="7"/>
      <c r="I61" s="7"/>
    </row>
    <row r="62" spans="3:9" ht="77.25" thickBot="1">
      <c r="C62" s="10" t="s">
        <v>57</v>
      </c>
      <c r="D62" s="30">
        <v>200000</v>
      </c>
      <c r="E62" s="30">
        <v>200000</v>
      </c>
      <c r="F62" s="30">
        <v>-831</v>
      </c>
      <c r="G62" s="7"/>
      <c r="H62" s="7"/>
      <c r="I62" s="7"/>
    </row>
    <row r="63" spans="3:9" ht="26.25" thickBot="1">
      <c r="C63" s="10" t="s">
        <v>28</v>
      </c>
      <c r="D63" s="30">
        <v>2500</v>
      </c>
      <c r="E63" s="30">
        <v>2500</v>
      </c>
      <c r="F63" s="30"/>
      <c r="G63" s="7"/>
      <c r="H63" s="7"/>
      <c r="I63" s="7"/>
    </row>
    <row r="64" spans="3:9" ht="16.5" thickBot="1">
      <c r="C64" s="10"/>
      <c r="D64" s="7"/>
      <c r="E64" s="7"/>
      <c r="F64" s="30"/>
      <c r="G64" s="7"/>
      <c r="H64" s="7"/>
      <c r="I64" s="7"/>
    </row>
    <row r="65" spans="3:9" ht="16.5" thickBot="1">
      <c r="C65" s="13" t="s">
        <v>24</v>
      </c>
      <c r="D65" s="28">
        <f>D59+D53</f>
        <v>508300</v>
      </c>
      <c r="E65" s="28">
        <f>E59+E53</f>
        <v>508300</v>
      </c>
      <c r="F65" s="28">
        <f>F59+F53</f>
        <v>18913</v>
      </c>
      <c r="G65" s="8"/>
      <c r="H65" s="8"/>
      <c r="I65" s="8"/>
    </row>
    <row r="66" spans="3:9" ht="16.5" thickBot="1">
      <c r="C66" s="10"/>
      <c r="D66" s="7"/>
      <c r="E66" s="7"/>
      <c r="F66" s="7"/>
      <c r="G66" s="7"/>
      <c r="H66" s="7"/>
      <c r="I66" s="7"/>
    </row>
    <row r="67" spans="3:9" ht="16.5" thickBot="1">
      <c r="C67" s="10" t="s">
        <v>25</v>
      </c>
      <c r="D67" s="15">
        <v>5</v>
      </c>
      <c r="E67" s="15">
        <v>5</v>
      </c>
      <c r="F67" s="15">
        <v>4</v>
      </c>
      <c r="G67" s="15"/>
      <c r="H67" s="15"/>
      <c r="I67" s="15"/>
    </row>
    <row r="69" spans="3:9" ht="16.5" thickBot="1"/>
    <row r="70" spans="3:9" ht="24.75" customHeight="1" thickBot="1">
      <c r="C70" s="60" t="s">
        <v>47</v>
      </c>
      <c r="D70" s="58"/>
      <c r="E70" s="58"/>
      <c r="F70" s="58"/>
      <c r="G70" s="58"/>
      <c r="H70" s="58"/>
      <c r="I70" s="59"/>
    </row>
    <row r="71" spans="3:9" ht="25.5">
      <c r="C71" s="12" t="s">
        <v>16</v>
      </c>
      <c r="D71" s="3" t="s">
        <v>3</v>
      </c>
      <c r="E71" s="3" t="s">
        <v>5</v>
      </c>
      <c r="F71" s="3" t="s">
        <v>7</v>
      </c>
      <c r="G71" s="3" t="s">
        <v>7</v>
      </c>
      <c r="H71" s="3" t="s">
        <v>7</v>
      </c>
      <c r="I71" s="3" t="s">
        <v>7</v>
      </c>
    </row>
    <row r="72" spans="3:9" ht="25.5">
      <c r="C72" s="12" t="s">
        <v>17</v>
      </c>
      <c r="D72" s="3" t="s">
        <v>4</v>
      </c>
      <c r="E72" s="3" t="s">
        <v>6</v>
      </c>
      <c r="F72" s="3" t="s">
        <v>8</v>
      </c>
      <c r="G72" s="3" t="s">
        <v>8</v>
      </c>
      <c r="H72" s="3" t="s">
        <v>8</v>
      </c>
      <c r="I72" s="3" t="s">
        <v>8</v>
      </c>
    </row>
    <row r="73" spans="3:9" ht="39" thickBot="1">
      <c r="C73" s="11"/>
      <c r="D73" s="4"/>
      <c r="E73" s="4"/>
      <c r="F73" s="5" t="s">
        <v>9</v>
      </c>
      <c r="G73" s="5" t="s">
        <v>10</v>
      </c>
      <c r="H73" s="5" t="s">
        <v>11</v>
      </c>
      <c r="I73" s="5" t="s">
        <v>12</v>
      </c>
    </row>
    <row r="74" spans="3:9" ht="16.5" thickBot="1">
      <c r="C74" s="13" t="s">
        <v>18</v>
      </c>
      <c r="D74" s="28">
        <f>+SUM(D76:D78)</f>
        <v>424900</v>
      </c>
      <c r="E74" s="28">
        <f>+SUM(E76:E78)</f>
        <v>424900</v>
      </c>
      <c r="F74" s="28">
        <f>+SUM(F76:F78)</f>
        <v>109155</v>
      </c>
      <c r="G74" s="8"/>
      <c r="H74" s="8"/>
      <c r="I74" s="8"/>
    </row>
    <row r="75" spans="3:9" ht="16.5" thickBot="1">
      <c r="C75" s="10" t="s">
        <v>19</v>
      </c>
      <c r="D75" s="7"/>
      <c r="E75" s="7"/>
      <c r="F75" s="7"/>
      <c r="G75" s="7"/>
      <c r="H75" s="7"/>
      <c r="I75" s="7"/>
    </row>
    <row r="76" spans="3:9" ht="16.5" thickBot="1">
      <c r="C76" s="14" t="s">
        <v>20</v>
      </c>
      <c r="D76" s="30">
        <v>294600</v>
      </c>
      <c r="E76" s="30">
        <v>294600</v>
      </c>
      <c r="F76" s="30">
        <v>64728</v>
      </c>
      <c r="G76" s="7"/>
      <c r="H76" s="7"/>
      <c r="I76" s="7"/>
    </row>
    <row r="77" spans="3:9" ht="16.5" thickBot="1">
      <c r="C77" s="14" t="s">
        <v>21</v>
      </c>
      <c r="D77" s="30">
        <v>120300</v>
      </c>
      <c r="E77" s="30">
        <v>120300</v>
      </c>
      <c r="F77" s="30">
        <v>44427</v>
      </c>
      <c r="G77" s="7"/>
      <c r="H77" s="7"/>
      <c r="I77" s="7"/>
    </row>
    <row r="78" spans="3:9" ht="16.5" thickBot="1">
      <c r="C78" s="14" t="s">
        <v>22</v>
      </c>
      <c r="D78" s="30">
        <v>10000</v>
      </c>
      <c r="E78" s="30">
        <v>10000</v>
      </c>
      <c r="F78" s="7"/>
      <c r="G78" s="7"/>
      <c r="H78" s="7"/>
      <c r="I78" s="7"/>
    </row>
    <row r="79" spans="3:9" ht="16.5" thickBot="1">
      <c r="C79" s="10"/>
      <c r="D79" s="7"/>
      <c r="E79" s="7"/>
      <c r="F79" s="7"/>
      <c r="G79" s="7"/>
      <c r="H79" s="7"/>
      <c r="I79" s="7"/>
    </row>
    <row r="80" spans="3:9" ht="26.25" thickBot="1">
      <c r="C80" s="13" t="s">
        <v>23</v>
      </c>
      <c r="D80" s="28">
        <f>+SUM(D82:D83)</f>
        <v>12959600</v>
      </c>
      <c r="E80" s="28">
        <f>+SUM(E82:E83)</f>
        <v>12959600</v>
      </c>
      <c r="F80" s="28">
        <f>+SUM(F82:F83)</f>
        <v>1720502</v>
      </c>
      <c r="G80" s="8"/>
      <c r="H80" s="8"/>
      <c r="I80" s="8"/>
    </row>
    <row r="81" spans="3:9" ht="16.5" thickBot="1">
      <c r="C81" s="10" t="s">
        <v>19</v>
      </c>
      <c r="D81" s="7"/>
      <c r="E81" s="7"/>
      <c r="F81" s="30"/>
      <c r="G81" s="7"/>
      <c r="H81" s="7"/>
      <c r="I81" s="7"/>
    </row>
    <row r="82" spans="3:9" ht="51.75" thickBot="1">
      <c r="C82" s="10" t="s">
        <v>58</v>
      </c>
      <c r="D82" s="30">
        <v>12700000</v>
      </c>
      <c r="E82" s="30">
        <v>12700000</v>
      </c>
      <c r="F82" s="30">
        <v>1479700</v>
      </c>
      <c r="G82" s="7"/>
      <c r="H82" s="7"/>
      <c r="I82" s="7"/>
    </row>
    <row r="83" spans="3:9" ht="26.25" thickBot="1">
      <c r="C83" s="10" t="s">
        <v>28</v>
      </c>
      <c r="D83" s="30">
        <v>259600</v>
      </c>
      <c r="E83" s="30">
        <v>259600</v>
      </c>
      <c r="F83" s="30">
        <v>240802</v>
      </c>
      <c r="G83" s="7"/>
      <c r="H83" s="7"/>
      <c r="I83" s="7"/>
    </row>
    <row r="84" spans="3:9" ht="16.5" thickBot="1">
      <c r="C84" s="10"/>
      <c r="D84" s="7"/>
      <c r="E84" s="7"/>
      <c r="F84" s="30"/>
      <c r="G84" s="7"/>
      <c r="H84" s="7"/>
      <c r="I84" s="7"/>
    </row>
    <row r="85" spans="3:9" ht="16.5" thickBot="1">
      <c r="C85" s="13" t="s">
        <v>24</v>
      </c>
      <c r="D85" s="28">
        <f>D80+D74</f>
        <v>13384500</v>
      </c>
      <c r="E85" s="28">
        <f>E80+E74</f>
        <v>13384500</v>
      </c>
      <c r="F85" s="28">
        <f>F80+F74</f>
        <v>1829657</v>
      </c>
      <c r="G85" s="8"/>
      <c r="H85" s="8"/>
      <c r="I85" s="8"/>
    </row>
    <row r="86" spans="3:9" ht="16.5" thickBot="1">
      <c r="C86" s="10"/>
      <c r="D86" s="7"/>
      <c r="E86" s="7"/>
      <c r="F86" s="7"/>
      <c r="G86" s="7"/>
      <c r="H86" s="7"/>
      <c r="I86" s="7"/>
    </row>
    <row r="87" spans="3:9" ht="16.5" thickBot="1">
      <c r="C87" s="10" t="s">
        <v>25</v>
      </c>
      <c r="D87" s="15">
        <v>14</v>
      </c>
      <c r="E87" s="15">
        <v>14</v>
      </c>
      <c r="F87" s="15">
        <v>12</v>
      </c>
      <c r="G87" s="15"/>
      <c r="H87" s="15"/>
      <c r="I87" s="15"/>
    </row>
    <row r="89" spans="3:9" ht="16.5" thickBot="1"/>
    <row r="90" spans="3:9" ht="16.5" thickBot="1">
      <c r="C90" s="54" t="s">
        <v>31</v>
      </c>
      <c r="D90" s="55"/>
      <c r="E90" s="55"/>
      <c r="F90" s="55"/>
      <c r="G90" s="55"/>
      <c r="H90" s="55"/>
      <c r="I90" s="56"/>
    </row>
    <row r="91" spans="3:9" ht="25.5">
      <c r="C91" s="17" t="s">
        <v>16</v>
      </c>
      <c r="D91" s="18" t="s">
        <v>3</v>
      </c>
      <c r="E91" s="18" t="s">
        <v>5</v>
      </c>
      <c r="F91" s="18" t="s">
        <v>7</v>
      </c>
      <c r="G91" s="18" t="s">
        <v>7</v>
      </c>
      <c r="H91" s="18" t="s">
        <v>7</v>
      </c>
      <c r="I91" s="18" t="s">
        <v>7</v>
      </c>
    </row>
    <row r="92" spans="3:9" ht="25.5">
      <c r="C92" s="17" t="s">
        <v>17</v>
      </c>
      <c r="D92" s="18" t="s">
        <v>4</v>
      </c>
      <c r="E92" s="18" t="s">
        <v>6</v>
      </c>
      <c r="F92" s="18" t="s">
        <v>8</v>
      </c>
      <c r="G92" s="18" t="s">
        <v>8</v>
      </c>
      <c r="H92" s="18" t="s">
        <v>8</v>
      </c>
      <c r="I92" s="18" t="s">
        <v>8</v>
      </c>
    </row>
    <row r="93" spans="3:9" ht="39" thickBot="1">
      <c r="C93" s="20"/>
      <c r="D93" s="21"/>
      <c r="E93" s="21"/>
      <c r="F93" s="22" t="s">
        <v>9</v>
      </c>
      <c r="G93" s="22" t="s">
        <v>10</v>
      </c>
      <c r="H93" s="22" t="s">
        <v>11</v>
      </c>
      <c r="I93" s="22" t="s">
        <v>12</v>
      </c>
    </row>
    <row r="94" spans="3:9" ht="16.5" thickBot="1">
      <c r="C94" s="6" t="s">
        <v>18</v>
      </c>
      <c r="D94" s="32">
        <f>+SUM(D96:D98)</f>
        <v>54487100</v>
      </c>
      <c r="E94" s="32">
        <f>+SUM(E96:E98)</f>
        <v>54487100</v>
      </c>
      <c r="F94" s="32">
        <f>+SUM(F96:F98)</f>
        <v>15778971</v>
      </c>
      <c r="G94" s="23"/>
      <c r="H94" s="23"/>
      <c r="I94" s="23"/>
    </row>
    <row r="95" spans="3:9" ht="16.5" thickBot="1">
      <c r="C95" s="24" t="s">
        <v>19</v>
      </c>
      <c r="D95" s="25"/>
      <c r="E95" s="25"/>
      <c r="F95" s="25"/>
      <c r="G95" s="25"/>
      <c r="H95" s="25"/>
      <c r="I95" s="25"/>
    </row>
    <row r="96" spans="3:9" ht="16.5" thickBot="1">
      <c r="C96" s="9" t="s">
        <v>20</v>
      </c>
      <c r="D96" s="31">
        <v>31018600</v>
      </c>
      <c r="E96" s="31">
        <v>31018600</v>
      </c>
      <c r="F96" s="31">
        <v>11760358</v>
      </c>
      <c r="G96" s="25"/>
      <c r="H96" s="25"/>
      <c r="I96" s="25"/>
    </row>
    <row r="97" spans="3:9" ht="16.5" thickBot="1">
      <c r="C97" s="9" t="s">
        <v>21</v>
      </c>
      <c r="D97" s="31">
        <v>21494800</v>
      </c>
      <c r="E97" s="31">
        <v>21494800</v>
      </c>
      <c r="F97" s="31">
        <v>3944494</v>
      </c>
      <c r="G97" s="25"/>
      <c r="H97" s="25"/>
      <c r="I97" s="25"/>
    </row>
    <row r="98" spans="3:9" ht="16.5" thickBot="1">
      <c r="C98" s="9" t="s">
        <v>22</v>
      </c>
      <c r="D98" s="31">
        <v>1973700</v>
      </c>
      <c r="E98" s="31">
        <v>1973700</v>
      </c>
      <c r="F98" s="31">
        <v>74119</v>
      </c>
      <c r="G98" s="25"/>
      <c r="H98" s="25"/>
      <c r="I98" s="25"/>
    </row>
    <row r="99" spans="3:9" ht="16.5" thickBot="1">
      <c r="C99" s="24"/>
      <c r="D99" s="25"/>
      <c r="E99" s="25"/>
      <c r="F99" s="25"/>
      <c r="G99" s="25"/>
      <c r="H99" s="25"/>
      <c r="I99" s="25"/>
    </row>
    <row r="100" spans="3:9" ht="26.25" thickBot="1">
      <c r="C100" s="6" t="s">
        <v>23</v>
      </c>
      <c r="D100" s="32">
        <f>+SUM(D102:D105)</f>
        <v>1057800</v>
      </c>
      <c r="E100" s="32">
        <f>+SUM(E102:E105)</f>
        <v>1057800</v>
      </c>
      <c r="F100" s="32">
        <f>+SUM(F102:F105)</f>
        <v>39649</v>
      </c>
      <c r="G100" s="23"/>
      <c r="H100" s="23"/>
      <c r="I100" s="23"/>
    </row>
    <row r="101" spans="3:9" ht="16.5" thickBot="1">
      <c r="C101" s="24" t="s">
        <v>19</v>
      </c>
      <c r="D101" s="25"/>
      <c r="E101" s="25"/>
      <c r="F101" s="25"/>
      <c r="G101" s="25"/>
      <c r="H101" s="25"/>
      <c r="I101" s="25"/>
    </row>
    <row r="102" spans="3:9" ht="51.75" thickBot="1">
      <c r="C102" s="10" t="s">
        <v>49</v>
      </c>
      <c r="D102" s="25"/>
      <c r="E102" s="25"/>
      <c r="F102" s="31">
        <v>10910</v>
      </c>
      <c r="G102" s="25"/>
      <c r="H102" s="25"/>
      <c r="I102" s="25"/>
    </row>
    <row r="103" spans="3:9" ht="51.75" thickBot="1">
      <c r="C103" s="24" t="s">
        <v>50</v>
      </c>
      <c r="D103" s="25"/>
      <c r="E103" s="25"/>
      <c r="F103" s="31">
        <v>28064</v>
      </c>
      <c r="G103" s="25"/>
      <c r="H103" s="25"/>
      <c r="I103" s="25"/>
    </row>
    <row r="104" spans="3:9" ht="26.25" thickBot="1">
      <c r="C104" s="10" t="s">
        <v>28</v>
      </c>
      <c r="D104" s="31">
        <v>7800</v>
      </c>
      <c r="E104" s="31">
        <v>7800</v>
      </c>
      <c r="F104" s="31">
        <v>675</v>
      </c>
      <c r="G104" s="25"/>
      <c r="H104" s="25"/>
      <c r="I104" s="25"/>
    </row>
    <row r="105" spans="3:9" ht="51.75" thickBot="1">
      <c r="C105" s="24" t="s">
        <v>48</v>
      </c>
      <c r="D105" s="31">
        <v>1050000</v>
      </c>
      <c r="E105" s="31">
        <v>1050000</v>
      </c>
      <c r="F105" s="25"/>
      <c r="G105" s="25"/>
      <c r="H105" s="25"/>
      <c r="I105" s="25"/>
    </row>
    <row r="106" spans="3:9" ht="16.5" thickBot="1">
      <c r="C106" s="24"/>
      <c r="D106" s="25"/>
      <c r="E106" s="25"/>
      <c r="F106" s="25"/>
      <c r="G106" s="25"/>
      <c r="H106" s="25"/>
      <c r="I106" s="25"/>
    </row>
    <row r="107" spans="3:9" ht="16.5" thickBot="1">
      <c r="C107" s="6" t="s">
        <v>24</v>
      </c>
      <c r="D107" s="32">
        <f>+D94+D100</f>
        <v>55544900</v>
      </c>
      <c r="E107" s="32">
        <f>+E94+E100</f>
        <v>55544900</v>
      </c>
      <c r="F107" s="32">
        <f>+F94+F100</f>
        <v>15818620</v>
      </c>
      <c r="G107" s="23"/>
      <c r="H107" s="23"/>
      <c r="I107" s="23"/>
    </row>
    <row r="108" spans="3:9" ht="16.5" thickBot="1">
      <c r="C108" s="24"/>
      <c r="D108" s="25"/>
      <c r="E108" s="25"/>
      <c r="F108" s="25"/>
      <c r="G108" s="25"/>
      <c r="H108" s="25"/>
      <c r="I108" s="25"/>
    </row>
    <row r="109" spans="3:9" ht="16.5" thickBot="1">
      <c r="C109" s="24" t="s">
        <v>25</v>
      </c>
      <c r="D109" s="40">
        <v>3896</v>
      </c>
      <c r="E109" s="40">
        <v>3896</v>
      </c>
      <c r="F109" s="40">
        <v>4147</v>
      </c>
      <c r="G109" s="26"/>
      <c r="H109" s="26"/>
      <c r="I109" s="26"/>
    </row>
    <row r="110" spans="3:9">
      <c r="C110" s="27"/>
      <c r="D110" s="19"/>
      <c r="E110" s="19"/>
      <c r="F110" s="19"/>
      <c r="G110" s="19"/>
      <c r="H110" s="19"/>
      <c r="I110" s="19"/>
    </row>
    <row r="111" spans="3:9" ht="16.5" thickBot="1">
      <c r="C111" s="19"/>
      <c r="D111" s="19"/>
      <c r="E111" s="19"/>
      <c r="F111" s="19"/>
      <c r="G111" s="19"/>
      <c r="H111" s="19"/>
      <c r="I111" s="19"/>
    </row>
    <row r="112" spans="3:9" ht="16.5" thickBot="1">
      <c r="C112" s="54" t="s">
        <v>32</v>
      </c>
      <c r="D112" s="55"/>
      <c r="E112" s="55"/>
      <c r="F112" s="55"/>
      <c r="G112" s="55"/>
      <c r="H112" s="55"/>
      <c r="I112" s="56"/>
    </row>
    <row r="113" spans="3:9" ht="25.5">
      <c r="C113" s="17" t="s">
        <v>16</v>
      </c>
      <c r="D113" s="18" t="s">
        <v>3</v>
      </c>
      <c r="E113" s="18" t="s">
        <v>5</v>
      </c>
      <c r="F113" s="18" t="s">
        <v>7</v>
      </c>
      <c r="G113" s="18" t="s">
        <v>7</v>
      </c>
      <c r="H113" s="18" t="s">
        <v>7</v>
      </c>
      <c r="I113" s="18" t="s">
        <v>7</v>
      </c>
    </row>
    <row r="114" spans="3:9" ht="25.5">
      <c r="C114" s="17" t="s">
        <v>17</v>
      </c>
      <c r="D114" s="18" t="s">
        <v>4</v>
      </c>
      <c r="E114" s="18" t="s">
        <v>6</v>
      </c>
      <c r="F114" s="18" t="s">
        <v>8</v>
      </c>
      <c r="G114" s="18" t="s">
        <v>8</v>
      </c>
      <c r="H114" s="18" t="s">
        <v>8</v>
      </c>
      <c r="I114" s="18" t="s">
        <v>8</v>
      </c>
    </row>
    <row r="115" spans="3:9" ht="39" thickBot="1">
      <c r="C115" s="20"/>
      <c r="D115" s="21"/>
      <c r="E115" s="21"/>
      <c r="F115" s="22" t="s">
        <v>9</v>
      </c>
      <c r="G115" s="22" t="s">
        <v>10</v>
      </c>
      <c r="H115" s="22" t="s">
        <v>11</v>
      </c>
      <c r="I115" s="22" t="s">
        <v>12</v>
      </c>
    </row>
    <row r="116" spans="3:9" ht="16.5" thickBot="1">
      <c r="C116" s="6" t="s">
        <v>18</v>
      </c>
      <c r="D116" s="32">
        <f>+SUM(D118:D120)</f>
        <v>140000</v>
      </c>
      <c r="E116" s="32">
        <f>+SUM(E118:E120)</f>
        <v>140000</v>
      </c>
      <c r="F116" s="32">
        <f>+SUM(F118:F120)</f>
        <v>18829</v>
      </c>
      <c r="G116" s="23"/>
      <c r="H116" s="23"/>
      <c r="I116" s="23"/>
    </row>
    <row r="117" spans="3:9" ht="16.5" thickBot="1">
      <c r="C117" s="24" t="s">
        <v>19</v>
      </c>
      <c r="D117" s="25"/>
      <c r="E117" s="25"/>
      <c r="F117" s="25"/>
      <c r="G117" s="25"/>
      <c r="H117" s="25"/>
      <c r="I117" s="25"/>
    </row>
    <row r="118" spans="3:9" ht="16.5" thickBot="1">
      <c r="C118" s="9" t="s">
        <v>20</v>
      </c>
      <c r="D118" s="31"/>
      <c r="E118" s="31"/>
      <c r="F118" s="31">
        <v>15000</v>
      </c>
      <c r="G118" s="31"/>
      <c r="H118" s="31"/>
      <c r="I118" s="31"/>
    </row>
    <row r="119" spans="3:9" ht="16.5" thickBot="1">
      <c r="C119" s="9" t="s">
        <v>21</v>
      </c>
      <c r="D119" s="31">
        <v>140000</v>
      </c>
      <c r="E119" s="31">
        <v>140000</v>
      </c>
      <c r="F119" s="31">
        <v>3829</v>
      </c>
      <c r="G119" s="31"/>
      <c r="H119" s="31"/>
      <c r="I119" s="31"/>
    </row>
    <row r="120" spans="3:9" ht="16.5" thickBot="1">
      <c r="C120" s="9" t="s">
        <v>22</v>
      </c>
      <c r="D120" s="31"/>
      <c r="E120" s="31"/>
      <c r="F120" s="31"/>
      <c r="G120" s="31"/>
      <c r="H120" s="31"/>
      <c r="I120" s="31"/>
    </row>
    <row r="121" spans="3:9" ht="16.5" thickBot="1">
      <c r="C121" s="24"/>
      <c r="D121" s="31"/>
      <c r="E121" s="31"/>
      <c r="F121" s="31"/>
      <c r="G121" s="31"/>
      <c r="H121" s="31"/>
      <c r="I121" s="31"/>
    </row>
    <row r="122" spans="3:9" ht="26.25" thickBot="1">
      <c r="C122" s="6" t="s">
        <v>23</v>
      </c>
      <c r="D122" s="32">
        <f>+SUM(D124:D125)</f>
        <v>0</v>
      </c>
      <c r="E122" s="32">
        <f>+SUM(E124:E125)</f>
        <v>247000</v>
      </c>
      <c r="F122" s="32">
        <f>+SUM(F124:F125)</f>
        <v>80000</v>
      </c>
      <c r="G122" s="32"/>
      <c r="H122" s="32"/>
      <c r="I122" s="32"/>
    </row>
    <row r="123" spans="3:9" ht="16.5" thickBot="1">
      <c r="C123" s="24" t="s">
        <v>19</v>
      </c>
      <c r="D123" s="31"/>
      <c r="E123" s="31"/>
      <c r="F123" s="31"/>
      <c r="G123" s="31"/>
      <c r="H123" s="31"/>
      <c r="I123" s="31"/>
    </row>
    <row r="124" spans="3:9" ht="16.5" thickBot="1">
      <c r="C124" s="10" t="s">
        <v>51</v>
      </c>
      <c r="D124" s="31"/>
      <c r="E124" s="31"/>
      <c r="F124" s="31">
        <v>80000</v>
      </c>
      <c r="G124" s="31"/>
      <c r="H124" s="31"/>
      <c r="I124" s="31"/>
    </row>
    <row r="125" spans="3:9" ht="26.25" thickBot="1">
      <c r="C125" s="24" t="s">
        <v>60</v>
      </c>
      <c r="D125" s="31"/>
      <c r="E125" s="31">
        <v>247000</v>
      </c>
      <c r="F125" s="31"/>
      <c r="G125" s="31"/>
      <c r="H125" s="31"/>
      <c r="I125" s="31"/>
    </row>
    <row r="126" spans="3:9" ht="16.5" thickBot="1">
      <c r="C126" s="24"/>
      <c r="D126" s="31"/>
      <c r="E126" s="31"/>
      <c r="F126" s="31"/>
      <c r="G126" s="31"/>
      <c r="H126" s="31"/>
      <c r="I126" s="31"/>
    </row>
    <row r="127" spans="3:9" ht="16.5" thickBot="1">
      <c r="C127" s="6" t="s">
        <v>24</v>
      </c>
      <c r="D127" s="32">
        <f>+D116+D122</f>
        <v>140000</v>
      </c>
      <c r="E127" s="32">
        <f>+E116+E122</f>
        <v>387000</v>
      </c>
      <c r="F127" s="32">
        <f>+F116+F122</f>
        <v>98829</v>
      </c>
      <c r="G127" s="32"/>
      <c r="H127" s="32"/>
      <c r="I127" s="32"/>
    </row>
    <row r="128" spans="3:9" ht="16.5" thickBot="1">
      <c r="C128" s="24"/>
      <c r="D128" s="31"/>
      <c r="E128" s="31"/>
      <c r="F128" s="31"/>
      <c r="G128" s="31"/>
      <c r="H128" s="31"/>
      <c r="I128" s="31"/>
    </row>
    <row r="129" spans="3:9" ht="16.5" thickBot="1">
      <c r="C129" s="24" t="s">
        <v>25</v>
      </c>
      <c r="D129" s="26"/>
      <c r="E129" s="26"/>
      <c r="F129" s="26"/>
      <c r="G129" s="26"/>
      <c r="H129" s="26"/>
      <c r="I129" s="26"/>
    </row>
    <row r="130" spans="3:9">
      <c r="C130" s="33"/>
      <c r="D130" s="34"/>
      <c r="E130" s="34"/>
      <c r="F130" s="34"/>
      <c r="G130" s="34"/>
      <c r="H130" s="34"/>
      <c r="I130" s="34"/>
    </row>
    <row r="131" spans="3:9" ht="16.5" thickBot="1">
      <c r="C131" s="27"/>
      <c r="D131" s="19"/>
      <c r="E131" s="19"/>
      <c r="F131" s="19"/>
      <c r="G131" s="19"/>
      <c r="H131" s="19"/>
      <c r="I131" s="19"/>
    </row>
    <row r="132" spans="3:9" ht="24" customHeight="1" thickBot="1">
      <c r="C132" s="54" t="s">
        <v>33</v>
      </c>
      <c r="D132" s="55"/>
      <c r="E132" s="55"/>
      <c r="F132" s="55"/>
      <c r="G132" s="55"/>
      <c r="H132" s="55"/>
      <c r="I132" s="56"/>
    </row>
    <row r="133" spans="3:9" ht="25.5">
      <c r="C133" s="17" t="s">
        <v>16</v>
      </c>
      <c r="D133" s="18" t="s">
        <v>3</v>
      </c>
      <c r="E133" s="18" t="s">
        <v>5</v>
      </c>
      <c r="F133" s="18" t="s">
        <v>7</v>
      </c>
      <c r="G133" s="18" t="s">
        <v>7</v>
      </c>
      <c r="H133" s="18" t="s">
        <v>7</v>
      </c>
      <c r="I133" s="18" t="s">
        <v>7</v>
      </c>
    </row>
    <row r="134" spans="3:9" ht="25.5">
      <c r="C134" s="17" t="s">
        <v>17</v>
      </c>
      <c r="D134" s="18" t="s">
        <v>4</v>
      </c>
      <c r="E134" s="18" t="s">
        <v>6</v>
      </c>
      <c r="F134" s="18" t="s">
        <v>8</v>
      </c>
      <c r="G134" s="18" t="s">
        <v>8</v>
      </c>
      <c r="H134" s="18" t="s">
        <v>8</v>
      </c>
      <c r="I134" s="18" t="s">
        <v>8</v>
      </c>
    </row>
    <row r="135" spans="3:9" ht="39" thickBot="1">
      <c r="C135" s="20"/>
      <c r="D135" s="21"/>
      <c r="E135" s="21"/>
      <c r="F135" s="22" t="s">
        <v>9</v>
      </c>
      <c r="G135" s="22" t="s">
        <v>10</v>
      </c>
      <c r="H135" s="22" t="s">
        <v>11</v>
      </c>
      <c r="I135" s="22" t="s">
        <v>12</v>
      </c>
    </row>
    <row r="136" spans="3:9" ht="16.5" thickBot="1">
      <c r="C136" s="6" t="s">
        <v>18</v>
      </c>
      <c r="D136" s="32">
        <f>+SUM(D138:D140)</f>
        <v>367400</v>
      </c>
      <c r="E136" s="32">
        <f>+SUM(E138:E140)</f>
        <v>367400</v>
      </c>
      <c r="F136" s="32">
        <f>+SUM(F138:F140)</f>
        <v>22215</v>
      </c>
      <c r="G136" s="23"/>
      <c r="H136" s="23"/>
      <c r="I136" s="23"/>
    </row>
    <row r="137" spans="3:9" ht="16.5" thickBot="1">
      <c r="C137" s="24" t="s">
        <v>19</v>
      </c>
      <c r="D137" s="31"/>
      <c r="E137" s="31"/>
      <c r="F137" s="31"/>
      <c r="G137" s="25"/>
      <c r="H137" s="25"/>
      <c r="I137" s="25"/>
    </row>
    <row r="138" spans="3:9" ht="16.5" thickBot="1">
      <c r="C138" s="9" t="s">
        <v>20</v>
      </c>
      <c r="D138" s="31">
        <v>174500</v>
      </c>
      <c r="E138" s="31">
        <v>174500</v>
      </c>
      <c r="F138" s="31">
        <v>16030</v>
      </c>
      <c r="G138" s="25"/>
      <c r="H138" s="25"/>
      <c r="I138" s="25"/>
    </row>
    <row r="139" spans="3:9" ht="16.5" thickBot="1">
      <c r="C139" s="9" t="s">
        <v>21</v>
      </c>
      <c r="D139" s="31">
        <v>192900</v>
      </c>
      <c r="E139" s="31">
        <v>192900</v>
      </c>
      <c r="F139" s="31">
        <v>6185</v>
      </c>
      <c r="G139" s="25"/>
      <c r="H139" s="25"/>
      <c r="I139" s="25"/>
    </row>
    <row r="140" spans="3:9" ht="16.5" thickBot="1">
      <c r="C140" s="9" t="s">
        <v>22</v>
      </c>
      <c r="D140" s="31"/>
      <c r="E140" s="31"/>
      <c r="F140" s="31"/>
      <c r="G140" s="25"/>
      <c r="H140" s="25"/>
      <c r="I140" s="25"/>
    </row>
    <row r="141" spans="3:9" ht="16.5" thickBot="1">
      <c r="C141" s="24"/>
      <c r="D141" s="31"/>
      <c r="E141" s="31"/>
      <c r="F141" s="31"/>
      <c r="G141" s="25"/>
      <c r="H141" s="25"/>
      <c r="I141" s="25"/>
    </row>
    <row r="142" spans="3:9" ht="26.25" thickBot="1">
      <c r="C142" s="6" t="s">
        <v>23</v>
      </c>
      <c r="D142" s="32">
        <f>+D144</f>
        <v>48500</v>
      </c>
      <c r="E142" s="32">
        <f>+E144</f>
        <v>48500</v>
      </c>
      <c r="F142" s="32">
        <f>+F144</f>
        <v>0</v>
      </c>
      <c r="G142" s="23"/>
      <c r="H142" s="23"/>
      <c r="I142" s="23"/>
    </row>
    <row r="143" spans="3:9" ht="16.5" thickBot="1">
      <c r="C143" s="24" t="s">
        <v>19</v>
      </c>
      <c r="D143" s="31"/>
      <c r="E143" s="31"/>
      <c r="F143" s="31"/>
      <c r="G143" s="25"/>
      <c r="H143" s="25"/>
      <c r="I143" s="25"/>
    </row>
    <row r="144" spans="3:9" ht="26.25" thickBot="1">
      <c r="C144" s="10" t="s">
        <v>28</v>
      </c>
      <c r="D144" s="31">
        <v>48500</v>
      </c>
      <c r="E144" s="31">
        <v>48500</v>
      </c>
      <c r="F144" s="31"/>
      <c r="G144" s="25"/>
      <c r="H144" s="25"/>
      <c r="I144" s="25"/>
    </row>
    <row r="145" spans="3:9" ht="16.5" thickBot="1">
      <c r="C145" s="24"/>
      <c r="D145" s="31"/>
      <c r="E145" s="31"/>
      <c r="F145" s="31"/>
      <c r="G145" s="25"/>
      <c r="H145" s="25"/>
      <c r="I145" s="25"/>
    </row>
    <row r="146" spans="3:9" ht="16.5" thickBot="1">
      <c r="C146" s="24"/>
      <c r="D146" s="31"/>
      <c r="E146" s="31"/>
      <c r="F146" s="31"/>
      <c r="G146" s="25"/>
      <c r="H146" s="25"/>
      <c r="I146" s="25"/>
    </row>
    <row r="147" spans="3:9" ht="16.5" thickBot="1">
      <c r="C147" s="6" t="s">
        <v>24</v>
      </c>
      <c r="D147" s="32">
        <f>+D136+D142</f>
        <v>415900</v>
      </c>
      <c r="E147" s="32">
        <f>+E136+E142</f>
        <v>415900</v>
      </c>
      <c r="F147" s="32">
        <f>+F136+F142</f>
        <v>22215</v>
      </c>
      <c r="G147" s="23"/>
      <c r="H147" s="23"/>
      <c r="I147" s="23"/>
    </row>
    <row r="148" spans="3:9" ht="16.5" thickBot="1">
      <c r="C148" s="24"/>
      <c r="D148" s="25"/>
      <c r="E148" s="25"/>
      <c r="F148" s="25"/>
      <c r="G148" s="25"/>
      <c r="H148" s="25"/>
      <c r="I148" s="25"/>
    </row>
    <row r="149" spans="3:9" ht="16.5" thickBot="1">
      <c r="C149" s="24" t="s">
        <v>25</v>
      </c>
      <c r="D149" s="26">
        <v>10</v>
      </c>
      <c r="E149" s="26">
        <v>10</v>
      </c>
      <c r="F149" s="26">
        <f>10</f>
        <v>10</v>
      </c>
      <c r="G149" s="26"/>
      <c r="H149" s="26"/>
      <c r="I149" s="26"/>
    </row>
    <row r="151" spans="3:9" ht="16.5" thickBot="1"/>
    <row r="152" spans="3:9" ht="23.25" customHeight="1" thickBot="1">
      <c r="C152" s="54" t="s">
        <v>34</v>
      </c>
      <c r="D152" s="55"/>
      <c r="E152" s="55"/>
      <c r="F152" s="55"/>
      <c r="G152" s="55"/>
      <c r="H152" s="55"/>
      <c r="I152" s="56"/>
    </row>
    <row r="153" spans="3:9" ht="25.5">
      <c r="C153" s="17" t="s">
        <v>16</v>
      </c>
      <c r="D153" s="18" t="s">
        <v>3</v>
      </c>
      <c r="E153" s="18" t="s">
        <v>5</v>
      </c>
      <c r="F153" s="18" t="s">
        <v>7</v>
      </c>
      <c r="G153" s="18" t="s">
        <v>7</v>
      </c>
      <c r="H153" s="18" t="s">
        <v>7</v>
      </c>
      <c r="I153" s="18" t="s">
        <v>7</v>
      </c>
    </row>
    <row r="154" spans="3:9" ht="25.5">
      <c r="C154" s="17" t="s">
        <v>17</v>
      </c>
      <c r="D154" s="18" t="s">
        <v>4</v>
      </c>
      <c r="E154" s="18" t="s">
        <v>6</v>
      </c>
      <c r="F154" s="18" t="s">
        <v>8</v>
      </c>
      <c r="G154" s="18" t="s">
        <v>8</v>
      </c>
      <c r="H154" s="18" t="s">
        <v>8</v>
      </c>
      <c r="I154" s="18" t="s">
        <v>8</v>
      </c>
    </row>
    <row r="155" spans="3:9" ht="39" thickBot="1">
      <c r="C155" s="20"/>
      <c r="D155" s="21"/>
      <c r="E155" s="21"/>
      <c r="F155" s="22" t="s">
        <v>9</v>
      </c>
      <c r="G155" s="22" t="s">
        <v>10</v>
      </c>
      <c r="H155" s="22" t="s">
        <v>11</v>
      </c>
      <c r="I155" s="22" t="s">
        <v>12</v>
      </c>
    </row>
    <row r="156" spans="3:9" ht="16.5" thickBot="1">
      <c r="C156" s="6" t="s">
        <v>18</v>
      </c>
      <c r="D156" s="32">
        <f>+SUM(D158:D160)</f>
        <v>2919700</v>
      </c>
      <c r="E156" s="32">
        <f>+SUM(E158:E160)</f>
        <v>2919700</v>
      </c>
      <c r="F156" s="32">
        <f>+SUM(F158:F160)</f>
        <v>669750</v>
      </c>
      <c r="G156" s="23"/>
      <c r="H156" s="23"/>
      <c r="I156" s="23"/>
    </row>
    <row r="157" spans="3:9" ht="16.5" thickBot="1">
      <c r="C157" s="24" t="s">
        <v>19</v>
      </c>
      <c r="D157" s="31"/>
      <c r="E157" s="31"/>
      <c r="F157" s="31"/>
      <c r="G157" s="25"/>
      <c r="H157" s="25"/>
      <c r="I157" s="25"/>
    </row>
    <row r="158" spans="3:9" ht="16.5" thickBot="1">
      <c r="C158" s="9" t="s">
        <v>20</v>
      </c>
      <c r="D158" s="31">
        <v>2379900</v>
      </c>
      <c r="E158" s="31">
        <v>2379900</v>
      </c>
      <c r="F158" s="31">
        <v>555334</v>
      </c>
      <c r="G158" s="25"/>
      <c r="H158" s="25"/>
      <c r="I158" s="25"/>
    </row>
    <row r="159" spans="3:9" ht="16.5" thickBot="1">
      <c r="C159" s="9" t="s">
        <v>21</v>
      </c>
      <c r="D159" s="31">
        <v>539800</v>
      </c>
      <c r="E159" s="31">
        <v>539800</v>
      </c>
      <c r="F159" s="31">
        <v>111896</v>
      </c>
      <c r="G159" s="25"/>
      <c r="H159" s="25"/>
      <c r="I159" s="25"/>
    </row>
    <row r="160" spans="3:9" ht="16.5" thickBot="1">
      <c r="C160" s="9" t="s">
        <v>22</v>
      </c>
      <c r="D160" s="31"/>
      <c r="E160" s="31"/>
      <c r="F160" s="31">
        <v>2520</v>
      </c>
      <c r="G160" s="25"/>
      <c r="H160" s="25"/>
      <c r="I160" s="25"/>
    </row>
    <row r="161" spans="3:9" ht="26.25" thickBot="1">
      <c r="C161" s="6" t="s">
        <v>23</v>
      </c>
      <c r="D161" s="32">
        <f>+SUM(D163:D166)</f>
        <v>739700</v>
      </c>
      <c r="E161" s="32">
        <f>+SUM(E163:E166)</f>
        <v>739700</v>
      </c>
      <c r="F161" s="32">
        <f>+SUM(F163:F166)</f>
        <v>21589</v>
      </c>
      <c r="G161" s="23"/>
      <c r="H161" s="23"/>
      <c r="I161" s="23"/>
    </row>
    <row r="162" spans="3:9" ht="16.5" thickBot="1">
      <c r="C162" s="24" t="s">
        <v>19</v>
      </c>
      <c r="D162" s="31"/>
      <c r="E162" s="31"/>
      <c r="F162" s="31"/>
      <c r="G162" s="25"/>
      <c r="H162" s="25"/>
      <c r="I162" s="25"/>
    </row>
    <row r="163" spans="3:9" ht="16.5" thickBot="1">
      <c r="C163" s="10" t="s">
        <v>51</v>
      </c>
      <c r="D163" s="31"/>
      <c r="E163" s="31"/>
      <c r="F163" s="31">
        <v>5000</v>
      </c>
      <c r="G163" s="25"/>
      <c r="H163" s="25"/>
      <c r="I163" s="25"/>
    </row>
    <row r="164" spans="3:9" ht="39" thickBot="1">
      <c r="C164" s="24" t="s">
        <v>52</v>
      </c>
      <c r="D164" s="31">
        <v>400000</v>
      </c>
      <c r="E164" s="31">
        <v>400000</v>
      </c>
      <c r="F164" s="31">
        <v>11154</v>
      </c>
      <c r="G164" s="25"/>
      <c r="H164" s="25"/>
      <c r="I164" s="25"/>
    </row>
    <row r="165" spans="3:9" ht="26.25" thickBot="1">
      <c r="C165" s="10" t="s">
        <v>28</v>
      </c>
      <c r="D165" s="31">
        <v>14700</v>
      </c>
      <c r="E165" s="31">
        <v>14700</v>
      </c>
      <c r="F165" s="31">
        <v>5435</v>
      </c>
      <c r="G165" s="25"/>
      <c r="H165" s="25"/>
      <c r="I165" s="25"/>
    </row>
    <row r="166" spans="3:9" ht="64.5" thickBot="1">
      <c r="C166" s="24" t="s">
        <v>53</v>
      </c>
      <c r="D166" s="31">
        <v>325000</v>
      </c>
      <c r="E166" s="31">
        <v>325000</v>
      </c>
      <c r="F166" s="31"/>
      <c r="G166" s="25"/>
      <c r="H166" s="25"/>
      <c r="I166" s="25"/>
    </row>
    <row r="167" spans="3:9" ht="16.5" thickBot="1">
      <c r="C167" s="6" t="s">
        <v>24</v>
      </c>
      <c r="D167" s="32">
        <f>+D156+D161</f>
        <v>3659400</v>
      </c>
      <c r="E167" s="32">
        <f>+E156+E161</f>
        <v>3659400</v>
      </c>
      <c r="F167" s="32">
        <f>+F156+F161</f>
        <v>691339</v>
      </c>
      <c r="G167" s="23"/>
      <c r="H167" s="23"/>
      <c r="I167" s="23"/>
    </row>
    <row r="168" spans="3:9" ht="16.5" thickBot="1">
      <c r="C168" s="24" t="s">
        <v>25</v>
      </c>
      <c r="D168" s="26">
        <v>249</v>
      </c>
      <c r="E168" s="26">
        <v>249</v>
      </c>
      <c r="F168" s="26">
        <v>249</v>
      </c>
      <c r="G168" s="26"/>
      <c r="H168" s="26"/>
      <c r="I168" s="26"/>
    </row>
    <row r="170" spans="3:9" ht="16.5" thickBot="1"/>
    <row r="171" spans="3:9" ht="16.5" thickBot="1">
      <c r="C171" s="50" t="s">
        <v>35</v>
      </c>
      <c r="D171" s="51"/>
      <c r="E171" s="51"/>
      <c r="F171" s="51"/>
      <c r="G171" s="51"/>
      <c r="H171" s="51"/>
      <c r="I171" s="53"/>
    </row>
    <row r="172" spans="3:9" ht="25.5">
      <c r="C172" s="12" t="s">
        <v>16</v>
      </c>
      <c r="D172" s="3" t="s">
        <v>3</v>
      </c>
      <c r="E172" s="3" t="s">
        <v>5</v>
      </c>
      <c r="F172" s="3" t="s">
        <v>7</v>
      </c>
      <c r="G172" s="3" t="s">
        <v>7</v>
      </c>
      <c r="H172" s="3" t="s">
        <v>7</v>
      </c>
      <c r="I172" s="3" t="s">
        <v>7</v>
      </c>
    </row>
    <row r="173" spans="3:9" ht="25.5">
      <c r="C173" s="12" t="s">
        <v>17</v>
      </c>
      <c r="D173" s="3" t="s">
        <v>4</v>
      </c>
      <c r="E173" s="3" t="s">
        <v>6</v>
      </c>
      <c r="F173" s="3" t="s">
        <v>8</v>
      </c>
      <c r="G173" s="3" t="s">
        <v>8</v>
      </c>
      <c r="H173" s="3" t="s">
        <v>8</v>
      </c>
      <c r="I173" s="3" t="s">
        <v>8</v>
      </c>
    </row>
    <row r="174" spans="3:9" ht="39" thickBot="1">
      <c r="C174" s="24"/>
      <c r="D174" s="37"/>
      <c r="E174" s="37"/>
      <c r="F174" s="5" t="s">
        <v>9</v>
      </c>
      <c r="G174" s="5" t="s">
        <v>10</v>
      </c>
      <c r="H174" s="5" t="s">
        <v>11</v>
      </c>
      <c r="I174" s="5" t="s">
        <v>12</v>
      </c>
    </row>
    <row r="175" spans="3:9" ht="16.5" thickBot="1">
      <c r="C175" s="13" t="s">
        <v>18</v>
      </c>
      <c r="D175" s="32">
        <f>+SUM(D177:D179)</f>
        <v>4040500</v>
      </c>
      <c r="E175" s="32">
        <f>+SUM(E177:E179)</f>
        <v>4040500</v>
      </c>
      <c r="F175" s="32">
        <f>+SUM(F177:F179)</f>
        <v>776657</v>
      </c>
      <c r="G175" s="8"/>
      <c r="H175" s="8"/>
      <c r="I175" s="8"/>
    </row>
    <row r="176" spans="3:9" ht="16.5" thickBot="1">
      <c r="C176" s="24" t="s">
        <v>19</v>
      </c>
      <c r="D176" s="36"/>
      <c r="E176" s="25"/>
      <c r="F176" s="25"/>
      <c r="G176" s="25"/>
      <c r="H176" s="25"/>
      <c r="I176" s="25"/>
    </row>
    <row r="177" spans="3:9" ht="16.5" thickBot="1">
      <c r="C177" s="35" t="s">
        <v>20</v>
      </c>
      <c r="D177" s="29">
        <v>670600</v>
      </c>
      <c r="E177" s="31">
        <v>670600</v>
      </c>
      <c r="F177" s="31">
        <v>79131</v>
      </c>
      <c r="G177" s="25"/>
      <c r="H177" s="25"/>
      <c r="I177" s="25"/>
    </row>
    <row r="178" spans="3:9" ht="16.5" thickBot="1">
      <c r="C178" s="9" t="s">
        <v>21</v>
      </c>
      <c r="D178" s="31">
        <v>3269900</v>
      </c>
      <c r="E178" s="31">
        <v>3269900</v>
      </c>
      <c r="F178" s="31">
        <v>697443</v>
      </c>
      <c r="G178" s="25"/>
      <c r="H178" s="25"/>
      <c r="I178" s="25"/>
    </row>
    <row r="179" spans="3:9" ht="16.5" thickBot="1">
      <c r="C179" s="9" t="s">
        <v>22</v>
      </c>
      <c r="D179" s="31">
        <v>100000</v>
      </c>
      <c r="E179" s="31">
        <v>100000</v>
      </c>
      <c r="F179" s="25">
        <v>83</v>
      </c>
      <c r="G179" s="25"/>
      <c r="H179" s="25"/>
      <c r="I179" s="25"/>
    </row>
    <row r="180" spans="3:9" ht="16.5" thickBot="1">
      <c r="C180" s="24"/>
      <c r="D180" s="25"/>
      <c r="E180" s="25"/>
      <c r="F180" s="25"/>
      <c r="G180" s="25"/>
      <c r="H180" s="25"/>
      <c r="I180" s="25"/>
    </row>
    <row r="181" spans="3:9" ht="26.25" thickBot="1">
      <c r="C181" s="13" t="s">
        <v>23</v>
      </c>
      <c r="D181" s="28">
        <f>+D183</f>
        <v>64400</v>
      </c>
      <c r="E181" s="28">
        <f>+E183</f>
        <v>64400</v>
      </c>
      <c r="F181" s="28">
        <f>+F183</f>
        <v>9047</v>
      </c>
      <c r="G181" s="8"/>
      <c r="H181" s="8"/>
      <c r="I181" s="8"/>
    </row>
    <row r="182" spans="3:9" ht="16.5" thickBot="1">
      <c r="C182" s="24" t="s">
        <v>19</v>
      </c>
      <c r="D182" s="25"/>
      <c r="E182" s="25"/>
      <c r="F182" s="25"/>
      <c r="G182" s="25"/>
      <c r="H182" s="25"/>
      <c r="I182" s="25"/>
    </row>
    <row r="183" spans="3:9" ht="26.25" thickBot="1">
      <c r="C183" s="24" t="s">
        <v>28</v>
      </c>
      <c r="D183" s="31">
        <v>64400</v>
      </c>
      <c r="E183" s="31">
        <v>64400</v>
      </c>
      <c r="F183" s="25">
        <f>9048-1</f>
        <v>9047</v>
      </c>
      <c r="G183" s="25"/>
      <c r="H183" s="25"/>
      <c r="I183" s="25"/>
    </row>
    <row r="184" spans="3:9" ht="16.5" thickBot="1">
      <c r="C184" s="24"/>
      <c r="D184" s="25"/>
      <c r="E184" s="25"/>
      <c r="F184" s="25"/>
      <c r="G184" s="25"/>
      <c r="H184" s="25"/>
      <c r="I184" s="25"/>
    </row>
    <row r="185" spans="3:9" ht="16.5" thickBot="1">
      <c r="C185" s="13" t="s">
        <v>24</v>
      </c>
      <c r="D185" s="28">
        <f>+D175+D181</f>
        <v>4104900</v>
      </c>
      <c r="E185" s="28">
        <f>+E175+E181</f>
        <v>4104900</v>
      </c>
      <c r="F185" s="28">
        <f>+F175+F181</f>
        <v>785704</v>
      </c>
      <c r="G185" s="8"/>
      <c r="H185" s="8"/>
      <c r="I185" s="8"/>
    </row>
    <row r="186" spans="3:9" ht="16.5" thickBot="1">
      <c r="C186" s="24"/>
      <c r="D186" s="25"/>
      <c r="E186" s="25"/>
      <c r="F186" s="25"/>
      <c r="G186" s="25"/>
      <c r="H186" s="25"/>
      <c r="I186" s="25"/>
    </row>
    <row r="187" spans="3:9" ht="16.5" thickBot="1">
      <c r="C187" s="24" t="s">
        <v>25</v>
      </c>
      <c r="D187" s="26">
        <v>45</v>
      </c>
      <c r="E187" s="26">
        <v>45</v>
      </c>
      <c r="F187" s="26">
        <v>37</v>
      </c>
      <c r="G187" s="26"/>
      <c r="H187" s="26"/>
      <c r="I187" s="26"/>
    </row>
    <row r="188" spans="3:9">
      <c r="C188" s="33"/>
      <c r="D188" s="34"/>
      <c r="E188" s="34"/>
      <c r="F188" s="34"/>
      <c r="G188" s="34"/>
      <c r="H188" s="34"/>
      <c r="I188" s="34"/>
    </row>
    <row r="189" spans="3:9" ht="16.5" thickBot="1">
      <c r="C189" s="33"/>
      <c r="D189" s="34"/>
      <c r="E189" s="34"/>
      <c r="F189" s="34"/>
      <c r="G189" s="34"/>
      <c r="H189" s="34"/>
      <c r="I189" s="34"/>
    </row>
    <row r="190" spans="3:9" ht="16.5" thickBot="1">
      <c r="C190" s="61" t="s">
        <v>55</v>
      </c>
      <c r="D190" s="51"/>
      <c r="E190" s="51"/>
      <c r="F190" s="51"/>
      <c r="G190" s="51"/>
      <c r="H190" s="51"/>
      <c r="I190" s="53"/>
    </row>
    <row r="191" spans="3:9" ht="25.5">
      <c r="C191" s="12" t="s">
        <v>16</v>
      </c>
      <c r="D191" s="3" t="s">
        <v>3</v>
      </c>
      <c r="E191" s="3" t="s">
        <v>5</v>
      </c>
      <c r="F191" s="3" t="s">
        <v>7</v>
      </c>
      <c r="G191" s="3" t="s">
        <v>7</v>
      </c>
      <c r="H191" s="3" t="s">
        <v>7</v>
      </c>
      <c r="I191" s="3" t="s">
        <v>7</v>
      </c>
    </row>
    <row r="192" spans="3:9" ht="25.5">
      <c r="C192" s="12" t="s">
        <v>17</v>
      </c>
      <c r="D192" s="3" t="s">
        <v>4</v>
      </c>
      <c r="E192" s="3" t="s">
        <v>6</v>
      </c>
      <c r="F192" s="3" t="s">
        <v>8</v>
      </c>
      <c r="G192" s="3" t="s">
        <v>8</v>
      </c>
      <c r="H192" s="3" t="s">
        <v>8</v>
      </c>
      <c r="I192" s="3" t="s">
        <v>8</v>
      </c>
    </row>
    <row r="193" spans="3:9" ht="39" thickBot="1">
      <c r="C193" s="24"/>
      <c r="D193" s="37"/>
      <c r="E193" s="37"/>
      <c r="F193" s="5" t="s">
        <v>9</v>
      </c>
      <c r="G193" s="5" t="s">
        <v>10</v>
      </c>
      <c r="H193" s="5" t="s">
        <v>11</v>
      </c>
      <c r="I193" s="5" t="s">
        <v>12</v>
      </c>
    </row>
    <row r="194" spans="3:9" ht="16.5" thickBot="1">
      <c r="C194" s="13" t="s">
        <v>18</v>
      </c>
      <c r="D194" s="32">
        <f>+SUM(D196:D198)</f>
        <v>24177300</v>
      </c>
      <c r="E194" s="32">
        <f>+SUM(E196:E198)</f>
        <v>24177300</v>
      </c>
      <c r="F194" s="32">
        <f>+SUM(F196:F198)</f>
        <v>5658681</v>
      </c>
      <c r="G194" s="8"/>
      <c r="H194" s="8"/>
      <c r="I194" s="8"/>
    </row>
    <row r="195" spans="3:9" ht="16.5" thickBot="1">
      <c r="C195" s="24" t="s">
        <v>19</v>
      </c>
      <c r="D195" s="36"/>
      <c r="E195" s="25"/>
      <c r="F195" s="25"/>
      <c r="G195" s="25"/>
      <c r="H195" s="25"/>
      <c r="I195" s="25"/>
    </row>
    <row r="196" spans="3:9" ht="16.5" thickBot="1">
      <c r="C196" s="35" t="s">
        <v>20</v>
      </c>
      <c r="D196" s="29">
        <v>16545300</v>
      </c>
      <c r="E196" s="31">
        <v>16545300</v>
      </c>
      <c r="F196" s="31">
        <v>4407640</v>
      </c>
      <c r="G196" s="25"/>
      <c r="H196" s="25"/>
      <c r="I196" s="25"/>
    </row>
    <row r="197" spans="3:9" ht="16.5" thickBot="1">
      <c r="C197" s="9" t="s">
        <v>21</v>
      </c>
      <c r="D197" s="31">
        <v>7332000</v>
      </c>
      <c r="E197" s="31">
        <v>7332000</v>
      </c>
      <c r="F197" s="31">
        <v>1150167</v>
      </c>
      <c r="G197" s="25"/>
      <c r="H197" s="25"/>
      <c r="I197" s="25"/>
    </row>
    <row r="198" spans="3:9" ht="16.5" thickBot="1">
      <c r="C198" s="9" t="s">
        <v>22</v>
      </c>
      <c r="D198" s="31">
        <v>300000</v>
      </c>
      <c r="E198" s="31">
        <v>300000</v>
      </c>
      <c r="F198" s="31">
        <v>100874</v>
      </c>
      <c r="G198" s="25"/>
      <c r="H198" s="25"/>
      <c r="I198" s="25"/>
    </row>
    <row r="199" spans="3:9" ht="16.5" thickBot="1">
      <c r="C199" s="24"/>
      <c r="D199" s="25"/>
      <c r="E199" s="25"/>
      <c r="F199" s="25"/>
      <c r="G199" s="25"/>
      <c r="H199" s="25"/>
      <c r="I199" s="25"/>
    </row>
    <row r="200" spans="3:9" ht="26.25" thickBot="1">
      <c r="C200" s="13" t="s">
        <v>23</v>
      </c>
      <c r="D200" s="28">
        <f>+D202</f>
        <v>365700</v>
      </c>
      <c r="E200" s="28">
        <f>+E202</f>
        <v>365700</v>
      </c>
      <c r="F200" s="28">
        <f>+F202</f>
        <v>170548</v>
      </c>
      <c r="G200" s="8"/>
      <c r="H200" s="8"/>
      <c r="I200" s="8"/>
    </row>
    <row r="201" spans="3:9" ht="16.5" thickBot="1">
      <c r="C201" s="24" t="s">
        <v>19</v>
      </c>
      <c r="D201" s="25"/>
      <c r="E201" s="25"/>
      <c r="F201" s="25"/>
      <c r="G201" s="25"/>
      <c r="H201" s="25"/>
      <c r="I201" s="25"/>
    </row>
    <row r="202" spans="3:9" ht="16.5" thickBot="1">
      <c r="C202" s="24" t="s">
        <v>54</v>
      </c>
      <c r="D202" s="31">
        <v>365700</v>
      </c>
      <c r="E202" s="31">
        <v>365700</v>
      </c>
      <c r="F202" s="31">
        <v>170548</v>
      </c>
      <c r="G202" s="25"/>
      <c r="H202" s="25"/>
      <c r="I202" s="25"/>
    </row>
    <row r="203" spans="3:9" ht="16.5" thickBot="1">
      <c r="C203" s="24"/>
      <c r="D203" s="25"/>
      <c r="E203" s="25"/>
      <c r="F203" s="25"/>
      <c r="G203" s="25"/>
      <c r="H203" s="25"/>
      <c r="I203" s="25"/>
    </row>
    <row r="204" spans="3:9" ht="16.5" thickBot="1">
      <c r="C204" s="13" t="s">
        <v>24</v>
      </c>
      <c r="D204" s="28">
        <f>+D194+D200</f>
        <v>24543000</v>
      </c>
      <c r="E204" s="28">
        <f>+E194+E200</f>
        <v>24543000</v>
      </c>
      <c r="F204" s="28">
        <f>+F194+F200</f>
        <v>5829229</v>
      </c>
      <c r="G204" s="8"/>
      <c r="H204" s="8"/>
      <c r="I204" s="8"/>
    </row>
    <row r="205" spans="3:9" ht="16.5" thickBot="1">
      <c r="C205" s="24"/>
      <c r="D205" s="25"/>
      <c r="E205" s="25"/>
      <c r="F205" s="25"/>
      <c r="G205" s="25"/>
      <c r="H205" s="25"/>
      <c r="I205" s="25"/>
    </row>
    <row r="206" spans="3:9" ht="16.5" thickBot="1">
      <c r="C206" s="24" t="s">
        <v>25</v>
      </c>
      <c r="D206" s="40">
        <v>1580</v>
      </c>
      <c r="E206" s="40">
        <v>1580</v>
      </c>
      <c r="F206" s="40">
        <v>1622</v>
      </c>
      <c r="G206" s="26"/>
      <c r="H206" s="26"/>
      <c r="I206" s="26"/>
    </row>
    <row r="207" spans="3:9">
      <c r="C207" s="33"/>
      <c r="D207" s="34"/>
      <c r="E207" s="34"/>
      <c r="F207" s="34"/>
      <c r="G207" s="34"/>
      <c r="H207" s="34"/>
      <c r="I207" s="34"/>
    </row>
    <row r="208" spans="3:9" ht="16.5" thickBot="1"/>
    <row r="209" spans="3:9" ht="16.5" thickBot="1">
      <c r="C209" s="50" t="s">
        <v>13</v>
      </c>
      <c r="D209" s="51"/>
      <c r="E209" s="51"/>
      <c r="F209" s="51"/>
      <c r="G209" s="51"/>
      <c r="H209" s="51"/>
      <c r="I209" s="53"/>
    </row>
    <row r="210" spans="3:9" ht="25.5">
      <c r="C210" s="12" t="s">
        <v>16</v>
      </c>
      <c r="D210" s="3" t="s">
        <v>3</v>
      </c>
      <c r="E210" s="3" t="s">
        <v>5</v>
      </c>
      <c r="F210" s="3" t="s">
        <v>7</v>
      </c>
      <c r="G210" s="3" t="s">
        <v>7</v>
      </c>
      <c r="H210" s="3" t="s">
        <v>7</v>
      </c>
      <c r="I210" s="3" t="s">
        <v>7</v>
      </c>
    </row>
    <row r="211" spans="3:9" ht="25.5">
      <c r="C211" s="12" t="s">
        <v>17</v>
      </c>
      <c r="D211" s="3" t="s">
        <v>4</v>
      </c>
      <c r="E211" s="3" t="s">
        <v>6</v>
      </c>
      <c r="F211" s="3" t="s">
        <v>8</v>
      </c>
      <c r="G211" s="3" t="s">
        <v>8</v>
      </c>
      <c r="H211" s="3" t="s">
        <v>8</v>
      </c>
      <c r="I211" s="3" t="s">
        <v>8</v>
      </c>
    </row>
    <row r="212" spans="3:9" ht="39" thickBot="1">
      <c r="C212" s="24"/>
      <c r="D212" s="37"/>
      <c r="E212" s="37"/>
      <c r="F212" s="5" t="s">
        <v>9</v>
      </c>
      <c r="G212" s="5" t="s">
        <v>10</v>
      </c>
      <c r="H212" s="5" t="s">
        <v>11</v>
      </c>
      <c r="I212" s="5" t="s">
        <v>12</v>
      </c>
    </row>
    <row r="213" spans="3:9" ht="16.5" thickBot="1">
      <c r="C213" s="13" t="s">
        <v>18</v>
      </c>
      <c r="D213" s="32">
        <f>+SUM(D215:D217)</f>
        <v>4776700</v>
      </c>
      <c r="E213" s="32">
        <f>+SUM(E215:E217)</f>
        <v>4776700</v>
      </c>
      <c r="F213" s="32">
        <f>+SUM(F215:F217)</f>
        <v>1020109</v>
      </c>
      <c r="G213" s="8"/>
      <c r="H213" s="8"/>
      <c r="I213" s="8"/>
    </row>
    <row r="214" spans="3:9" ht="16.5" thickBot="1">
      <c r="C214" s="24" t="s">
        <v>19</v>
      </c>
      <c r="D214" s="36"/>
      <c r="E214" s="25"/>
      <c r="F214" s="25"/>
      <c r="G214" s="25"/>
      <c r="H214" s="25"/>
      <c r="I214" s="25"/>
    </row>
    <row r="215" spans="3:9" ht="16.5" thickBot="1">
      <c r="C215" s="35" t="s">
        <v>20</v>
      </c>
      <c r="D215" s="29">
        <v>2001600</v>
      </c>
      <c r="E215" s="31">
        <v>2001600</v>
      </c>
      <c r="F215" s="31">
        <v>671577</v>
      </c>
      <c r="G215" s="25"/>
      <c r="H215" s="25"/>
      <c r="I215" s="25"/>
    </row>
    <row r="216" spans="3:9" ht="16.5" thickBot="1">
      <c r="C216" s="9" t="s">
        <v>21</v>
      </c>
      <c r="D216" s="31">
        <v>2575100</v>
      </c>
      <c r="E216" s="31">
        <v>2575100</v>
      </c>
      <c r="F216" s="31">
        <v>324000</v>
      </c>
      <c r="G216" s="25"/>
      <c r="H216" s="25"/>
      <c r="I216" s="25"/>
    </row>
    <row r="217" spans="3:9" ht="16.5" thickBot="1">
      <c r="C217" s="9" t="s">
        <v>22</v>
      </c>
      <c r="D217" s="31">
        <v>200000</v>
      </c>
      <c r="E217" s="31">
        <v>200000</v>
      </c>
      <c r="F217" s="31">
        <v>24532</v>
      </c>
      <c r="G217" s="25"/>
      <c r="H217" s="25"/>
      <c r="I217" s="25"/>
    </row>
    <row r="218" spans="3:9" ht="16.5" thickBot="1">
      <c r="C218" s="24"/>
      <c r="D218" s="25"/>
      <c r="E218" s="25"/>
      <c r="F218" s="25"/>
      <c r="G218" s="25"/>
      <c r="H218" s="25"/>
      <c r="I218" s="25"/>
    </row>
    <row r="219" spans="3:9" ht="26.25" thickBot="1">
      <c r="C219" s="13" t="s">
        <v>23</v>
      </c>
      <c r="D219" s="28"/>
      <c r="E219" s="8"/>
      <c r="F219" s="8"/>
      <c r="G219" s="8"/>
      <c r="H219" s="8"/>
      <c r="I219" s="8"/>
    </row>
    <row r="220" spans="3:9" ht="16.5" thickBot="1">
      <c r="C220" s="24" t="s">
        <v>19</v>
      </c>
      <c r="D220" s="25"/>
      <c r="E220" s="25"/>
      <c r="F220" s="25"/>
      <c r="G220" s="25"/>
      <c r="H220" s="25"/>
      <c r="I220" s="25"/>
    </row>
    <row r="221" spans="3:9" ht="16.5" thickBot="1">
      <c r="C221" s="24"/>
      <c r="D221" s="31"/>
      <c r="E221" s="25"/>
      <c r="F221" s="25"/>
      <c r="G221" s="25"/>
      <c r="H221" s="25"/>
      <c r="I221" s="25"/>
    </row>
    <row r="222" spans="3:9" ht="16.5" thickBot="1">
      <c r="C222" s="24"/>
      <c r="D222" s="25"/>
      <c r="E222" s="25"/>
      <c r="F222" s="25"/>
      <c r="G222" s="25"/>
      <c r="H222" s="25"/>
      <c r="I222" s="25"/>
    </row>
    <row r="223" spans="3:9" ht="16.5" thickBot="1">
      <c r="C223" s="24"/>
      <c r="D223" s="25"/>
      <c r="E223" s="25"/>
      <c r="F223" s="25"/>
      <c r="G223" s="25"/>
      <c r="H223" s="25"/>
      <c r="I223" s="25"/>
    </row>
    <row r="224" spans="3:9" ht="16.5" thickBot="1">
      <c r="C224" s="13" t="s">
        <v>24</v>
      </c>
      <c r="D224" s="28">
        <f>+D213+D219</f>
        <v>4776700</v>
      </c>
      <c r="E224" s="28">
        <f>+E213+E219</f>
        <v>4776700</v>
      </c>
      <c r="F224" s="28">
        <f>+F213+F219</f>
        <v>1020109</v>
      </c>
      <c r="G224" s="8"/>
      <c r="H224" s="8"/>
      <c r="I224" s="8"/>
    </row>
    <row r="225" spans="3:9" ht="16.5" thickBot="1">
      <c r="C225" s="24"/>
      <c r="D225" s="25"/>
      <c r="E225" s="25"/>
      <c r="F225" s="25"/>
      <c r="G225" s="25"/>
      <c r="H225" s="25"/>
      <c r="I225" s="25"/>
    </row>
    <row r="226" spans="3:9" ht="16.5" thickBot="1">
      <c r="C226" s="24" t="s">
        <v>25</v>
      </c>
      <c r="D226" s="26">
        <v>103</v>
      </c>
      <c r="E226" s="26">
        <v>103</v>
      </c>
      <c r="F226" s="26">
        <v>97</v>
      </c>
      <c r="G226" s="26"/>
      <c r="H226" s="26"/>
      <c r="I226" s="26"/>
    </row>
  </sheetData>
  <mergeCells count="14">
    <mergeCell ref="C171:I171"/>
    <mergeCell ref="C49:I49"/>
    <mergeCell ref="C70:I70"/>
    <mergeCell ref="C190:I190"/>
    <mergeCell ref="C2:I2"/>
    <mergeCell ref="C3:I3"/>
    <mergeCell ref="C4:I4"/>
    <mergeCell ref="C28:I28"/>
    <mergeCell ref="C209:I209"/>
    <mergeCell ref="C112:I112"/>
    <mergeCell ref="C90:I90"/>
    <mergeCell ref="C8:I8"/>
    <mergeCell ref="C132:I132"/>
    <mergeCell ref="C152:I152"/>
  </mergeCells>
  <phoneticPr fontId="0" type="noConversion"/>
  <pageMargins left="0.7" right="0.7" top="0.75" bottom="0.75" header="0.3" footer="0.3"/>
  <pageSetup paperSize="9" scale="68" fitToHeight="5" orientation="portrait" r:id="rId1"/>
  <rowBreaks count="4" manualBreakCount="4">
    <brk id="46" min="2" max="8" man="1"/>
    <brk id="87" min="2" max="8" man="1"/>
    <brk id="131" min="2" max="8" man="1"/>
    <brk id="170" min="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обл.пол</vt:lpstr>
      <vt:lpstr>прог.</vt:lpstr>
      <vt:lpstr>обл.пол!_Hlk194811156</vt:lpstr>
      <vt:lpstr>прог.!Print_Area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Караславов</dc:creator>
  <cp:lastModifiedBy>lucy_pa</cp:lastModifiedBy>
  <cp:lastPrinted>2014-05-08T06:26:03Z</cp:lastPrinted>
  <dcterms:created xsi:type="dcterms:W3CDTF">2014-04-04T08:25:26Z</dcterms:created>
  <dcterms:modified xsi:type="dcterms:W3CDTF">2014-05-08T06:26:06Z</dcterms:modified>
</cp:coreProperties>
</file>